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472" tabRatio="886" activeTab="2"/>
  </bookViews>
  <sheets>
    <sheet name="表紙" sheetId="1" r:id="rId1"/>
    <sheet name="大会要項" sheetId="2" r:id="rId2"/>
    <sheet name="U-11予選" sheetId="3" r:id="rId3"/>
    <sheet name="U-11順位決定" sheetId="4" r:id="rId4"/>
  </sheets>
  <definedNames>
    <definedName name="OLE_LINK1" localSheetId="0">'表紙'!$K$11</definedName>
    <definedName name="_xlnm.Print_Area" localSheetId="3">'U-11順位決定'!$A$1:$W$48</definedName>
    <definedName name="_xlnm.Print_Area" localSheetId="1">'大会要項'!$A$1:$H$68</definedName>
    <definedName name="_xlnm.Print_Area" localSheetId="0">'表紙'!$A$1:$J$61</definedName>
  </definedNames>
  <calcPr fullCalcOnLoad="1"/>
</workbook>
</file>

<file path=xl/sharedStrings.xml><?xml version="1.0" encoding="utf-8"?>
<sst xmlns="http://schemas.openxmlformats.org/spreadsheetml/2006/main" count="284" uniqueCount="134">
  <si>
    <t>得点</t>
  </si>
  <si>
    <t>参加資格</t>
  </si>
  <si>
    <t>試合方法</t>
  </si>
  <si>
    <t>表　彰</t>
  </si>
  <si>
    <t>大会名</t>
  </si>
  <si>
    <t>主　催</t>
  </si>
  <si>
    <t>趣　旨</t>
  </si>
  <si>
    <t>サッカー大会　伊豆地区予選</t>
  </si>
  <si>
    <t>　　サッカー大会　伊豆地区予選</t>
  </si>
  <si>
    <t>①基本事項</t>
  </si>
  <si>
    <t>副審</t>
  </si>
  <si>
    <t>　日本の将来を担う子供たちの、サッカーへの興味や関心を深め、さらなる技術や理解の向上と、サッカーを通じて心身を鍛え、フェアプレー精神・リスペクト精神を養い、そして創造力豊かでたくましい人間の育成を目指し、本大会を開催する。</t>
  </si>
  <si>
    <t>期　日</t>
  </si>
  <si>
    <t>（１）Ｕ－１２　　</t>
  </si>
  <si>
    <t>①開会式</t>
  </si>
  <si>
    <t>（２）Ｕ－１１</t>
  </si>
  <si>
    <t>①リーグ戦における順位決定</t>
  </si>
  <si>
    <t>－</t>
  </si>
  <si>
    <t>８人制で行い、審判は４名、ピッチサイズは縦６８ｍ×横５０ｍを基本とする。試合時間は、４０分（２０－５－２０）を原則とする。</t>
  </si>
  <si>
    <t>Ｕ－１２、Ｕ－１１共に上位３チームを表彰する。</t>
  </si>
  <si>
    <t>　一般財団法人　静岡県サッカー協会　４種委員会　東部支部　伊豆地区連絡協議会</t>
  </si>
  <si>
    <t>８人制で行ない、審判は４名、ピッチサイズは縦６８ｍ×横５０ｍを基本とする。試合時間は、３０分（１５－５－１５）とする。</t>
  </si>
  <si>
    <t>★東部締切</t>
  </si>
  <si>
    <t>★NTT県大会</t>
  </si>
  <si>
    <t>（１）Ｕ－１２</t>
  </si>
  <si>
    <t>（３）共　通</t>
  </si>
  <si>
    <t>③登録人数及び交代人数</t>
  </si>
  <si>
    <t>　伊豆地区協議会に所属し、本大会の趣旨に賛同する、一般財団法人静岡県サッカー協会４種に登録したチームであること。選手は、日本サッカー協会発行の選手証を有する者（申請中も含む。）で、選手登録したチームで大会に参加する（追加登録の場合は除く。）。
　なお、Ｕ－１２は６年生以下（４年生以上）、Ｕ－１１は５年生以下（３年生以上）とする。</t>
  </si>
  <si>
    <t>　１．勝点（勝３　分１　負０）、２．対戦成績　３.得失点差、４．総得点の順とする。</t>
  </si>
  <si>
    <t>サンライズ</t>
  </si>
  <si>
    <t>函南</t>
  </si>
  <si>
    <t>長岡</t>
  </si>
  <si>
    <t>函南東</t>
  </si>
  <si>
    <t>アスル伊豆</t>
  </si>
  <si>
    <t>〔監督者会議　　月　日（）　　　　　　　　　　〕</t>
  </si>
  <si>
    <t>★しずぎん県大会　　</t>
  </si>
  <si>
    <t>（4）　試合前の審判ミーティングには、運営責任者、両チームのゲーム責任者を含めて必ず行うこと。
　　　また、試合後の審判ミーティングには、運営責任者が特に必要と判断した時は、ゲーム責任者も同席
　　　すること。</t>
  </si>
  <si>
    <t>（5）　審判の判定についての異議は、ベンチ・選手・応援など、誰もできない。異議をした者は、主審が退席
　　（会場の外への移動）を命じることができる。</t>
  </si>
  <si>
    <t>（6）　退場及び累積２枚の警告により、次の１試合に出場できない。</t>
  </si>
  <si>
    <t>（7）　試合球は公認４号球とし、各チーム持ち寄りとする。</t>
  </si>
  <si>
    <t>（9）　運営責任者は、試合結果報告書を作成し、速やかに伊豆地区内（役員および各チーム）にLINE送信
　　　すること。審判報告書も、速やかに、審判委員長に提出すること。</t>
  </si>
  <si>
    <t>（10）　この大会要項に定めなき事項及び大会要項に反する行為があった場合は、伊豆地区連絡協議会で
　　  その取り扱いを審議し、決定する。</t>
  </si>
  <si>
    <t>大会規定及び細則</t>
  </si>
  <si>
    <t>（2）　ユニフォームは上下とも2色用意し、1番から99番の背番号と前面にも番号を付ける。※ローカルルール採用。</t>
  </si>
  <si>
    <t>②予選リーグ兼県・東部支部大会出場権決定戦兼順位決定　</t>
  </si>
  <si>
    <t>①予選リーグ兼順位決定リーグ　</t>
  </si>
  <si>
    <t>★東部締切：12月下旬　　　</t>
  </si>
  <si>
    <t>Cブロック</t>
  </si>
  <si>
    <t>会場当番：</t>
  </si>
  <si>
    <t>縮小もしくは中止（別途調整→連絡します）</t>
  </si>
  <si>
    <t>A3</t>
  </si>
  <si>
    <t>B3</t>
  </si>
  <si>
    <t>B4</t>
  </si>
  <si>
    <t>勝</t>
  </si>
  <si>
    <t>分</t>
  </si>
  <si>
    <t>負</t>
  </si>
  <si>
    <t>勝点</t>
  </si>
  <si>
    <t>失点</t>
  </si>
  <si>
    <t>得失点</t>
  </si>
  <si>
    <t>順位</t>
  </si>
  <si>
    <t>NTT西日本グループカップ　第55回　静岡県ユースU-12</t>
  </si>
  <si>
    <t>しずぎんカップ　第38回　静岡県ユースU-1１</t>
  </si>
  <si>
    <t>　　2022年度　伊豆地区少年サッカー　後期リーグ
　　　「NTT西日本グループカップ第55回静岡県ユースU-12サッカー大会伊豆地区予選」及び
　　　「しずぎんカップ第38回静岡県ユースU-1１サッカー大会伊豆地区予選」を兼ねる</t>
  </si>
  <si>
    <t>　10月1日（土）　～　11月27日（日）までの間　　</t>
  </si>
  <si>
    <t>　11月27日（日）　　　東部支部大会　12月4日(日)　　予備日　　日()</t>
  </si>
  <si>
    <t>　2023年2月4日(土)、5日(日)、12日（日）</t>
  </si>
  <si>
    <t>　東部支部大会　2023年1月22日(日)会場：愛鷹スポーツ広場</t>
  </si>
  <si>
    <t>2023年2月25日(土)、2月26日（日）</t>
  </si>
  <si>
    <t>②総当たり戦</t>
  </si>
  <si>
    <t>②予選リーグ+順位決定リーグ</t>
  </si>
  <si>
    <t>（11）最新版の伊豆地区コロナウィルス対策ルールを順守し、試合会場での感染は絶対に起こさないよう細心の注意をする。</t>
  </si>
  <si>
    <t>＊試合時間、組み合わせ等協議により変更できる</t>
  </si>
  <si>
    <t>FCITO</t>
  </si>
  <si>
    <t>予備日　月　日（　）</t>
  </si>
  <si>
    <t>会場　（　　）</t>
  </si>
  <si>
    <t>運営当番：</t>
  </si>
  <si>
    <t>Ａブロック</t>
  </si>
  <si>
    <t>Ａ　ブロック</t>
  </si>
  <si>
    <t>試合時間</t>
  </si>
  <si>
    <t>対戦</t>
  </si>
  <si>
    <t>主審、４審</t>
  </si>
  <si>
    <t>10：00～10：30</t>
  </si>
  <si>
    <t>10：40～11：10</t>
  </si>
  <si>
    <t>11：50～12：20</t>
  </si>
  <si>
    <t>12：30～13：00</t>
  </si>
  <si>
    <t>13：40～14：10</t>
  </si>
  <si>
    <t>14：20～14：50</t>
  </si>
  <si>
    <t>予備日　月　日（　）</t>
  </si>
  <si>
    <t>会場　（　　）</t>
  </si>
  <si>
    <t>Ｂブロック</t>
  </si>
  <si>
    <t>Ｂ　ブロック</t>
  </si>
  <si>
    <t>10：00～10：30</t>
  </si>
  <si>
    <t>11：50～12：20</t>
  </si>
  <si>
    <t>12：30～13：00</t>
  </si>
  <si>
    <t>13：40～14：10</t>
  </si>
  <si>
    <t>14：20～14：50</t>
  </si>
  <si>
    <t>15-5-15</t>
  </si>
  <si>
    <t>15-5-15</t>
  </si>
  <si>
    <t>A1</t>
  </si>
  <si>
    <t>B1</t>
  </si>
  <si>
    <t>A2</t>
  </si>
  <si>
    <t>B2</t>
  </si>
  <si>
    <t>C　ブロック</t>
  </si>
  <si>
    <t>Dブロック</t>
  </si>
  <si>
    <t>Dブロック</t>
  </si>
  <si>
    <t>A4</t>
  </si>
  <si>
    <t>審判部</t>
  </si>
  <si>
    <t>前期1</t>
  </si>
  <si>
    <t>前期3</t>
  </si>
  <si>
    <t>前期5</t>
  </si>
  <si>
    <t>前期2</t>
  </si>
  <si>
    <t>前期4</t>
  </si>
  <si>
    <t>前期6</t>
  </si>
  <si>
    <t>マーレ</t>
  </si>
  <si>
    <t>レアーレ</t>
  </si>
  <si>
    <t>　　11月　27日（日）</t>
  </si>
  <si>
    <t>会場　（姫の沢G　）</t>
  </si>
  <si>
    <t>準備：第１試合チーム　片付け：第６試合チーム</t>
  </si>
  <si>
    <t>本部</t>
  </si>
  <si>
    <t>　　12月　　25日（日）</t>
  </si>
  <si>
    <t>会場　（姫の沢G）</t>
  </si>
  <si>
    <t>２０２２年度　伊豆地区U-11後期リーグ及び　　　　　　　　　　　　　　　　　　　　　　　　　　　　　　　　　　　　　　　　　　　　　しずぎんカップ第38回静岡県ユースU-1１サッカー大会伊豆地区予選　予選リーグ</t>
  </si>
  <si>
    <t>２０２２年度　伊豆地区U-11後期リーグ及び　　　　　　　　　　　　　　　　　　　　　　　　　　　　　　　　　　　　　　　　　　　　　しずぎんカップ第38回静岡県ユースU-1１サッカー大会伊豆地区予選　順位決定リーグ</t>
  </si>
  <si>
    <r>
      <t>★</t>
    </r>
    <r>
      <rPr>
        <b/>
        <sz val="11"/>
        <color indexed="10"/>
        <rFont val="BIZ UDゴシック"/>
        <family val="3"/>
      </rPr>
      <t>第１位</t>
    </r>
    <r>
      <rPr>
        <sz val="11"/>
        <color indexed="8"/>
        <rFont val="BIZ UDゴシック"/>
        <family val="3"/>
      </rPr>
      <t>は県大会の出場権を得て、</t>
    </r>
    <r>
      <rPr>
        <b/>
        <u val="single"/>
        <sz val="11"/>
        <color indexed="10"/>
        <rFont val="BIZ UDゴシック"/>
        <family val="3"/>
      </rPr>
      <t>２位</t>
    </r>
    <r>
      <rPr>
        <sz val="11"/>
        <color indexed="8"/>
        <rFont val="BIZ UDゴシック"/>
        <family val="3"/>
      </rPr>
      <t>は、東部支部大会(1/22愛鷹）の出場権を得る。</t>
    </r>
  </si>
  <si>
    <r>
      <t>★リーグ戦の決定について　　　　　　　　　　　　　　　　　　　　　　　　　　　　　　　　　　　　　　　　　　　　　　　　　①勝ち点、②対戦結果、③得失点、④総得点の順だが、</t>
    </r>
    <r>
      <rPr>
        <b/>
        <u val="single"/>
        <sz val="11"/>
        <color indexed="10"/>
        <rFont val="BIZ UDゴシック"/>
        <family val="3"/>
      </rPr>
      <t>勝ち点が３チーム並んだ場合、①勝ち点と②対戦結果は不成立、</t>
    </r>
    <r>
      <rPr>
        <b/>
        <sz val="11"/>
        <color indexed="10"/>
        <rFont val="BIZ UDゴシック"/>
        <family val="3"/>
      </rPr>
      <t>③得失点、④総得点の順で判断する。</t>
    </r>
  </si>
  <si>
    <r>
      <t>　試合の登録選手人数は、U-１２、U-１１とも８～25名以下、指導者（医療従事者含む）は8名以下とし、当日ベンチに入ることができる選手・指導者はメンバー表に記載された中から、代表者1名、監督1名、コーチ（医療従事者）2名、選手16名以下を選出する。</t>
    </r>
    <r>
      <rPr>
        <b/>
        <u val="single"/>
        <sz val="11"/>
        <color indexed="8"/>
        <rFont val="BIZ UDゴシック"/>
        <family val="3"/>
      </rPr>
      <t>（メンバー表は予選開始までに事務局豊田までメールすること）</t>
    </r>
    <r>
      <rPr>
        <b/>
        <u val="single"/>
        <sz val="11"/>
        <color indexed="10"/>
        <rFont val="BIZ UDゴシック"/>
        <family val="3"/>
      </rPr>
      <t>※伊豆ローカルルール採用</t>
    </r>
    <r>
      <rPr>
        <sz val="11"/>
        <color indexed="8"/>
        <rFont val="BIZ UDゴシック"/>
        <family val="3"/>
      </rPr>
      <t xml:space="preserve">
　試合の交代人数は、ベンチ内選手であれば制限を設けず、自由な交替とする。
　なお、試合当日は、メンバー表に必要事項を記入の上、各試合開始前に、審判に１部提出し、各チーム（準ずるもの）は、ユニホームとベンチ入り指導者、選手証のチェックを本部で受けること。</t>
    </r>
  </si>
  <si>
    <r>
      <t>（１）　公益財団法人日本サッカー協会８人制サッカー競技規則及び県大会要項に順ずる。ただし、本大会規定
　　を設ける。選手登録や運営事項等について、東部支部内の共通事項として規定された場合は、本要項もそ
　　の規定に準じて変更する。</t>
    </r>
    <r>
      <rPr>
        <sz val="11"/>
        <color indexed="10"/>
        <rFont val="BIZ UDゴシック"/>
        <family val="3"/>
      </rPr>
      <t>※伊豆ローカルルール採用とする。</t>
    </r>
  </si>
  <si>
    <r>
      <t xml:space="preserve">（3）　審判は有資格者による相互審とし、予備審を含め必ず審判着を着用し、ライセンス証を掲示すること。県・東部大会に通じる公式戦なので、チームは責任持って審判を出す事。
</t>
    </r>
    <r>
      <rPr>
        <sz val="11"/>
        <color indexed="10"/>
        <rFont val="BIZ UDゴシック"/>
        <family val="3"/>
      </rPr>
      <t>なお、4人制のため、審判が出せない場合は、審判委員会に依頼する事。期日は日程が決まり次第決める。</t>
    </r>
  </si>
  <si>
    <r>
      <t>（8）　ベンチには、代表者、監督、コーチ2名（うち1名医療従事者可）の計４名（監督、コーチは有資格者とする）及び選手16名以内が入ることができる。
　　　 コーチングは同時に２名がベンチを離れて指示することは禁止とし、ベンチ外からのコーチング又は類似
     する指示はできない。（医療従事者は指示をしてはいけない）</t>
    </r>
    <r>
      <rPr>
        <sz val="11"/>
        <color indexed="10"/>
        <rFont val="BIZ UDゴシック"/>
        <family val="3"/>
      </rPr>
      <t>※ローカルルール採用。</t>
    </r>
  </si>
  <si>
    <t>２０２２年度　伊豆地区　後期リーグ 大会要項</t>
  </si>
  <si>
    <r>
      <t>総当たりでのリーグ戦を行う。前期リーグの結果に基づき、対戦表を作成。函南東、FCITOに関しては、対戦表の一番下に追加する。Sリーグ参加の函南東を上とした。
なお、</t>
    </r>
    <r>
      <rPr>
        <b/>
        <u val="single"/>
        <sz val="11"/>
        <color indexed="10"/>
        <rFont val="BIZ UDゴシック"/>
        <family val="3"/>
      </rPr>
      <t>リーグ戦1位は県大会出場権を得て、２～5位が東部支部大会の出場権を得る。　2・3位は12/4（日）東部大会（姫の沢会場）での会場当番を行う。4位は三島二日町会場、5位は富士川緑地会場となる。</t>
    </r>
  </si>
  <si>
    <t>2022年U-11前期リーグの順位を反映させて、その順位をもとに組み合わせを決定する。アスルクラロ伊豆、函南は対戦表の一番下に追加とする。（9/10会議で抽選）8チームをA・Bブロックに分けて予選リーグ戦を行う。予選結果に基づき、上位（Cブロック）４チーム、下位（Dブロック）４チームに分けて、順位決定を行う。</t>
  </si>
  <si>
    <t>　11月19日(土）　～　　12月25日（日）　【審判部要請日】順位決定12/25予定</t>
  </si>
  <si>
    <t>　※４．まで一致する場合は、ＰＫ戦（３人）で決する。但し、３チーム以上となった場合は、当該チームによるリーグ戦とする。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</si>
</sst>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lt;=999]000;[&lt;=99999]000\-00;000\-0000"/>
    <numFmt numFmtId="182" formatCode="m/d;@"/>
    <numFmt numFmtId="183" formatCode="mmm\-yyyy"/>
    <numFmt numFmtId="184" formatCode="[$]ggge&quot;年&quot;m&quot;月&quot;d&quot;日&quot;;@"/>
    <numFmt numFmtId="185" formatCode="[$-411]gge&quot;年&quot;m&quot;月&quot;d&quot;日&quot;;@"/>
    <numFmt numFmtId="186" formatCode="[$]gge&quot;年&quot;m&quot;月&quot;d&quot;日&quot;;@"/>
  </numFmts>
  <fonts count="7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5"/>
      <name val="BIZ UDゴシック"/>
      <family val="3"/>
    </font>
    <font>
      <sz val="11"/>
      <name val="BIZ UDゴシック"/>
      <family val="3"/>
    </font>
    <font>
      <b/>
      <sz val="14"/>
      <name val="BIZ UDゴシック"/>
      <family val="3"/>
    </font>
    <font>
      <b/>
      <sz val="11"/>
      <name val="BIZ UDゴシック"/>
      <family val="3"/>
    </font>
    <font>
      <b/>
      <sz val="24"/>
      <name val="BIZ UDゴシック"/>
      <family val="3"/>
    </font>
    <font>
      <sz val="12"/>
      <name val="BIZ UDゴシック"/>
      <family val="3"/>
    </font>
    <font>
      <b/>
      <sz val="16"/>
      <name val="BIZ UDゴシック"/>
      <family val="3"/>
    </font>
    <font>
      <sz val="14"/>
      <name val="BIZ UDゴシック"/>
      <family val="3"/>
    </font>
    <font>
      <b/>
      <sz val="12"/>
      <name val="BIZ UDゴシック"/>
      <family val="3"/>
    </font>
    <font>
      <sz val="9"/>
      <name val="BIZ UDゴシック"/>
      <family val="3"/>
    </font>
    <font>
      <b/>
      <u val="single"/>
      <sz val="11"/>
      <color indexed="10"/>
      <name val="BIZ UDゴシック"/>
      <family val="3"/>
    </font>
    <font>
      <sz val="11"/>
      <color indexed="8"/>
      <name val="BIZ UDゴシック"/>
      <family val="3"/>
    </font>
    <font>
      <b/>
      <sz val="11"/>
      <color indexed="10"/>
      <name val="BIZ UDゴシック"/>
      <family val="3"/>
    </font>
    <font>
      <b/>
      <u val="single"/>
      <sz val="11"/>
      <color indexed="8"/>
      <name val="BIZ UDゴシック"/>
      <family val="3"/>
    </font>
    <font>
      <sz val="11"/>
      <color indexed="10"/>
      <name val="BIZ UDゴシック"/>
      <family val="3"/>
    </font>
    <font>
      <sz val="14"/>
      <color indexed="14"/>
      <name val="BIZ UDゴシック"/>
      <family val="3"/>
    </font>
    <font>
      <sz val="14"/>
      <color indexed="9"/>
      <name val="BIZ UD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MS PGothic"/>
      <family val="3"/>
    </font>
    <font>
      <sz val="12"/>
      <color indexed="8"/>
      <name val="ＭＳ Ｐゴシック"/>
      <family val="3"/>
    </font>
    <font>
      <sz val="11"/>
      <color indexed="17"/>
      <name val="ＭＳ Ｐゴシック"/>
      <family val="3"/>
    </font>
    <font>
      <sz val="12"/>
      <color indexed="8"/>
      <name val="BIZ UDゴシック"/>
      <family val="3"/>
    </font>
    <font>
      <sz val="10"/>
      <color indexed="8"/>
      <name val="BIZ UDゴシック"/>
      <family val="3"/>
    </font>
    <font>
      <sz val="12"/>
      <color indexed="10"/>
      <name val="BIZ UDゴシック"/>
      <family val="3"/>
    </font>
    <font>
      <sz val="18"/>
      <color indexed="8"/>
      <name val="HGP創英角ﾎﾟｯﾌﾟ体"/>
      <family val="3"/>
    </font>
    <font>
      <b/>
      <sz val="28"/>
      <color indexed="8"/>
      <name val="BIZ UDP明朝 Medium"/>
      <family val="1"/>
    </font>
    <font>
      <b/>
      <sz val="36"/>
      <color indexed="8"/>
      <name val="BIZ UDP明朝 Medium"/>
      <family val="1"/>
    </font>
    <font>
      <b/>
      <sz val="26"/>
      <color indexed="8"/>
      <name val="BIZ UDP明朝 Medium"/>
      <family val="1"/>
    </font>
    <font>
      <sz val="12"/>
      <color indexed="8"/>
      <name val="HGS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0000"/>
      <name val="ＭＳ Ｐゴシック"/>
      <family val="3"/>
    </font>
    <font>
      <sz val="11"/>
      <color rgb="FF000000"/>
      <name val="MS PGothic"/>
      <family val="3"/>
    </font>
    <font>
      <sz val="12"/>
      <color theme="1"/>
      <name val="Calibri"/>
      <family val="3"/>
    </font>
    <font>
      <sz val="11"/>
      <color rgb="FF006100"/>
      <name val="Calibri"/>
      <family val="3"/>
    </font>
    <font>
      <sz val="11"/>
      <color rgb="FFFF0000"/>
      <name val="BIZ UDゴシック"/>
      <family val="3"/>
    </font>
    <font>
      <sz val="12"/>
      <color theme="1"/>
      <name val="BIZ UDゴシック"/>
      <family val="3"/>
    </font>
    <font>
      <sz val="11"/>
      <color theme="1"/>
      <name val="BIZ UDゴシック"/>
      <family val="3"/>
    </font>
    <font>
      <sz val="10"/>
      <color theme="1"/>
      <name val="BIZ UDゴシック"/>
      <family val="3"/>
    </font>
    <font>
      <sz val="12"/>
      <color rgb="FFFF0000"/>
      <name val="BIZ UDゴシック"/>
      <family val="3"/>
    </font>
    <font>
      <b/>
      <sz val="11"/>
      <color rgb="FFFF0000"/>
      <name val="BIZ UD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1"/>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style="medium"/>
      <right style="medium"/>
      <top style="medium"/>
      <bottom style="medium"/>
    </border>
    <border>
      <left style="medium"/>
      <right style="medium"/>
      <top style="medium"/>
      <bottom>
        <color indexed="63"/>
      </bottom>
    </border>
    <border>
      <left>
        <color indexed="63"/>
      </left>
      <right>
        <color indexed="63"/>
      </right>
      <top style="medium"/>
      <bottom style="thin"/>
    </border>
    <border>
      <left>
        <color indexed="63"/>
      </left>
      <right>
        <color indexed="63"/>
      </right>
      <top style="medium"/>
      <bottom>
        <color indexed="63"/>
      </bottom>
    </border>
    <border>
      <left style="medium"/>
      <right style="medium"/>
      <top style="thin"/>
      <bottom style="thin"/>
    </border>
    <border>
      <left>
        <color indexed="63"/>
      </left>
      <right>
        <color indexed="63"/>
      </right>
      <top style="thin"/>
      <bottom style="thin"/>
    </border>
    <border>
      <left style="medium"/>
      <right style="medium"/>
      <top style="thin"/>
      <bottom style="medium"/>
    </border>
    <border>
      <left>
        <color indexed="63"/>
      </left>
      <right>
        <color indexed="63"/>
      </right>
      <top style="thin"/>
      <bottom style="mediu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right/>
      <top style="medium"/>
      <bottom style="medium"/>
    </border>
    <border>
      <left style="thin"/>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style="thin"/>
      <right>
        <color indexed="63"/>
      </right>
      <top>
        <color indexed="63"/>
      </top>
      <bottom style="medium"/>
      <diagonal style="thin"/>
    </border>
    <border diagonalDown="1">
      <left>
        <color indexed="63"/>
      </left>
      <right>
        <color indexed="63"/>
      </right>
      <top>
        <color indexed="63"/>
      </top>
      <bottom style="medium"/>
      <diagonal style="thin"/>
    </border>
    <border>
      <left style="medium"/>
      <right style="thin"/>
      <top style="thin"/>
      <bottom style="thin"/>
    </border>
    <border>
      <left style="medium"/>
      <right style="thin"/>
      <top style="thin"/>
      <bottom style="medium"/>
    </border>
    <border>
      <left style="medium"/>
      <right style="medium"/>
      <top/>
      <bottom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style="medium"/>
      <top style="thin"/>
      <bottom/>
    </border>
    <border>
      <left style="thin"/>
      <right style="thin"/>
      <top style="medium"/>
      <bottom style="thin"/>
    </border>
    <border>
      <left style="thin"/>
      <right style="medium"/>
      <top style="medium"/>
      <bottom style="thin"/>
    </border>
    <border>
      <left style="medium"/>
      <right style="medium"/>
      <top style="medium"/>
      <bottom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style="thin"/>
      <top>
        <color indexed="63"/>
      </top>
      <bottom style="thin"/>
    </border>
    <border>
      <left style="medium"/>
      <right style="medium"/>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style="thin"/>
      <top style="medium"/>
      <bottom>
        <color indexed="63"/>
      </bottom>
    </border>
    <border>
      <left style="medium"/>
      <right style="thin"/>
      <top>
        <color indexed="63"/>
      </top>
      <bottom style="medium"/>
    </border>
  </borders>
  <cellStyleXfs count="15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0" borderId="4" applyNumberFormat="0" applyAlignment="0" applyProtection="0"/>
    <xf numFmtId="0" fontId="0" fillId="0" borderId="0">
      <alignment vertical="center"/>
      <protection/>
    </xf>
    <xf numFmtId="0" fontId="64" fillId="0" borderId="0">
      <alignment vertical="center"/>
      <protection/>
    </xf>
    <xf numFmtId="0" fontId="65" fillId="0" borderId="0">
      <alignment/>
      <protection/>
    </xf>
    <xf numFmtId="0" fontId="0" fillId="0" borderId="0">
      <alignment vertical="center"/>
      <protection/>
    </xf>
    <xf numFmtId="0" fontId="0" fillId="0" borderId="0">
      <alignment vertical="center"/>
      <protection/>
    </xf>
    <xf numFmtId="0" fontId="64" fillId="0" borderId="0">
      <alignment vertical="center"/>
      <protection/>
    </xf>
    <xf numFmtId="0" fontId="0" fillId="0" borderId="0">
      <alignment vertical="center"/>
      <protection/>
    </xf>
    <xf numFmtId="0" fontId="0" fillId="0" borderId="0">
      <alignment/>
      <protection/>
    </xf>
    <xf numFmtId="0" fontId="64" fillId="0" borderId="0">
      <alignment/>
      <protection/>
    </xf>
    <xf numFmtId="0" fontId="0" fillId="0" borderId="0">
      <alignment/>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66" fillId="0" borderId="0">
      <alignment/>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7" fillId="31" borderId="0" applyNumberFormat="0" applyBorder="0" applyAlignment="0" applyProtection="0"/>
  </cellStyleXfs>
  <cellXfs count="199">
    <xf numFmtId="0" fontId="0" fillId="0" borderId="0" xfId="0" applyAlignment="1">
      <alignment vertical="center"/>
    </xf>
    <xf numFmtId="0" fontId="4" fillId="0" borderId="0" xfId="0" applyFont="1" applyAlignment="1">
      <alignment horizontal="justify" vertical="center"/>
    </xf>
    <xf numFmtId="0" fontId="5" fillId="0" borderId="0" xfId="0" applyFont="1" applyAlignment="1">
      <alignment vertical="center"/>
    </xf>
    <xf numFmtId="0" fontId="4"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vertical="center"/>
    </xf>
    <xf numFmtId="0" fontId="9" fillId="0" borderId="0" xfId="149" applyFont="1" applyFill="1" applyAlignment="1">
      <alignment vertical="center"/>
      <protection/>
    </xf>
    <xf numFmtId="0" fontId="6" fillId="0" borderId="0" xfId="0" applyFont="1" applyAlignment="1">
      <alignment vertical="center"/>
    </xf>
    <xf numFmtId="0" fontId="10" fillId="0" borderId="0" xfId="0" applyFont="1" applyAlignment="1">
      <alignment vertical="center"/>
    </xf>
    <xf numFmtId="0" fontId="9" fillId="0" borderId="0" xfId="0" applyFont="1" applyAlignment="1">
      <alignment horizontal="center" vertical="center"/>
    </xf>
    <xf numFmtId="0" fontId="5" fillId="0" borderId="0" xfId="0" applyFont="1" applyAlignment="1">
      <alignment horizontal="left" vertical="center"/>
    </xf>
    <xf numFmtId="0" fontId="9" fillId="0" borderId="0" xfId="0" applyFont="1" applyAlignment="1">
      <alignment horizontal="center" vertical="top"/>
    </xf>
    <xf numFmtId="0" fontId="5" fillId="0" borderId="0" xfId="0" applyFont="1" applyAlignment="1">
      <alignment vertical="top"/>
    </xf>
    <xf numFmtId="0" fontId="5" fillId="0" borderId="0" xfId="0" applyFont="1" applyAlignment="1">
      <alignment vertical="top" wrapText="1"/>
    </xf>
    <xf numFmtId="0" fontId="5" fillId="0" borderId="0" xfId="0" applyFont="1" applyAlignment="1">
      <alignment horizontal="left" vertical="top"/>
    </xf>
    <xf numFmtId="0" fontId="68"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top"/>
    </xf>
    <xf numFmtId="0" fontId="5" fillId="0" borderId="0" xfId="0" applyFont="1" applyAlignment="1">
      <alignment horizontal="center" vertical="top"/>
    </xf>
    <xf numFmtId="0" fontId="68" fillId="0" borderId="0" xfId="0" applyFont="1" applyAlignment="1">
      <alignment vertical="top" wrapText="1"/>
    </xf>
    <xf numFmtId="0" fontId="69" fillId="0" borderId="0" xfId="0" applyFont="1" applyAlignment="1">
      <alignment horizontal="center" vertical="top"/>
    </xf>
    <xf numFmtId="0" fontId="70" fillId="0" borderId="0" xfId="0" applyFont="1" applyAlignment="1">
      <alignment vertical="top"/>
    </xf>
    <xf numFmtId="0" fontId="70" fillId="0" borderId="0" xfId="0" applyFont="1" applyAlignment="1">
      <alignment vertical="center"/>
    </xf>
    <xf numFmtId="0" fontId="70" fillId="0" borderId="0" xfId="0" applyFont="1" applyAlignment="1">
      <alignment horizontal="left" vertical="top"/>
    </xf>
    <xf numFmtId="0" fontId="70" fillId="0" borderId="0" xfId="0" applyFont="1" applyAlignment="1">
      <alignment horizontal="left" vertical="top" wrapText="1"/>
    </xf>
    <xf numFmtId="0" fontId="70" fillId="0" borderId="0" xfId="0" applyFont="1" applyAlignment="1">
      <alignment vertical="center"/>
    </xf>
    <xf numFmtId="0" fontId="71" fillId="0" borderId="0" xfId="0" applyFont="1" applyAlignment="1">
      <alignment vertical="center" wrapText="1"/>
    </xf>
    <xf numFmtId="0" fontId="70" fillId="0" borderId="0" xfId="0" applyFont="1" applyAlignment="1">
      <alignment horizontal="center" vertical="top"/>
    </xf>
    <xf numFmtId="0" fontId="7" fillId="0" borderId="0" xfId="0" applyFont="1" applyAlignment="1">
      <alignment horizontal="justify" vertical="center"/>
    </xf>
    <xf numFmtId="0" fontId="9" fillId="0" borderId="0" xfId="0" applyFont="1" applyAlignment="1">
      <alignment horizontal="left" vertical="center"/>
    </xf>
    <xf numFmtId="0" fontId="5" fillId="0" borderId="0" xfId="149" applyFont="1">
      <alignment/>
      <protection/>
    </xf>
    <xf numFmtId="0" fontId="5" fillId="0" borderId="0" xfId="0" applyFont="1" applyAlignment="1">
      <alignment/>
    </xf>
    <xf numFmtId="0" fontId="9" fillId="32" borderId="0" xfId="151" applyFont="1" applyFill="1" applyBorder="1" applyAlignment="1" applyProtection="1">
      <alignment vertical="center"/>
      <protection locked="0"/>
    </xf>
    <xf numFmtId="0" fontId="5" fillId="0" borderId="0" xfId="149" applyFont="1" applyAlignment="1">
      <alignment vertical="center"/>
      <protection/>
    </xf>
    <xf numFmtId="0" fontId="6" fillId="32" borderId="0" xfId="149" applyFont="1" applyFill="1" applyAlignment="1">
      <alignment vertical="center"/>
      <protection/>
    </xf>
    <xf numFmtId="0" fontId="6" fillId="0" borderId="0" xfId="149" applyFont="1" applyAlignment="1">
      <alignment vertical="center"/>
      <protection/>
    </xf>
    <xf numFmtId="0" fontId="6" fillId="0" borderId="0" xfId="149" applyFont="1" applyFill="1" applyAlignment="1">
      <alignment vertical="center"/>
      <protection/>
    </xf>
    <xf numFmtId="0" fontId="12" fillId="0" borderId="0" xfId="149" applyFont="1" applyFill="1" applyAlignment="1">
      <alignment vertical="center"/>
      <protection/>
    </xf>
    <xf numFmtId="0" fontId="5" fillId="0" borderId="0" xfId="149" applyFont="1" applyFill="1">
      <alignment/>
      <protection/>
    </xf>
    <xf numFmtId="0" fontId="72" fillId="32" borderId="0" xfId="0" applyFont="1" applyFill="1" applyAlignment="1" applyProtection="1">
      <alignment vertical="center"/>
      <protection locked="0"/>
    </xf>
    <xf numFmtId="0" fontId="12" fillId="32" borderId="0" xfId="0" applyFont="1" applyFill="1" applyAlignment="1" applyProtection="1">
      <alignment vertical="center"/>
      <protection locked="0"/>
    </xf>
    <xf numFmtId="0" fontId="7" fillId="0" borderId="0" xfId="149" applyFont="1" applyAlignment="1">
      <alignment vertical="center"/>
      <protection/>
    </xf>
    <xf numFmtId="49" fontId="9" fillId="0" borderId="0" xfId="149" applyNumberFormat="1" applyFont="1" applyFill="1" applyBorder="1" applyAlignment="1">
      <alignment horizontal="right" vertical="center"/>
      <protection/>
    </xf>
    <xf numFmtId="0" fontId="11" fillId="0" borderId="0" xfId="151" applyFont="1" applyBorder="1" applyAlignment="1" applyProtection="1">
      <alignment vertical="center" shrinkToFit="1"/>
      <protection locked="0"/>
    </xf>
    <xf numFmtId="0" fontId="11" fillId="0" borderId="10" xfId="151" applyFont="1" applyFill="1" applyBorder="1" applyAlignment="1">
      <alignment vertical="center" shrinkToFit="1"/>
      <protection/>
    </xf>
    <xf numFmtId="0" fontId="11" fillId="0" borderId="0" xfId="151" applyFont="1" applyFill="1" applyBorder="1" applyAlignment="1" applyProtection="1">
      <alignment horizontal="center" vertical="center"/>
      <protection hidden="1"/>
    </xf>
    <xf numFmtId="0" fontId="19" fillId="0" borderId="11" xfId="151" applyFont="1" applyFill="1" applyBorder="1" applyAlignment="1">
      <alignment horizontal="center" vertical="center" shrinkToFit="1"/>
      <protection/>
    </xf>
    <xf numFmtId="0" fontId="19" fillId="0" borderId="11" xfId="151" applyFont="1" applyFill="1" applyBorder="1" applyAlignment="1" applyProtection="1">
      <alignment vertical="center" shrinkToFit="1"/>
      <protection hidden="1"/>
    </xf>
    <xf numFmtId="0" fontId="11" fillId="0" borderId="0" xfId="151" applyFont="1" applyFill="1" applyBorder="1" applyAlignment="1">
      <alignment vertical="center" shrinkToFit="1"/>
      <protection/>
    </xf>
    <xf numFmtId="0" fontId="19" fillId="0" borderId="0" xfId="151" applyFont="1" applyFill="1" applyBorder="1" applyAlignment="1" applyProtection="1">
      <alignment vertical="center" shrinkToFit="1"/>
      <protection hidden="1"/>
    </xf>
    <xf numFmtId="0" fontId="11" fillId="0" borderId="12" xfId="151" applyFont="1" applyFill="1" applyBorder="1" applyAlignment="1" applyProtection="1">
      <alignment horizontal="center" vertical="center"/>
      <protection hidden="1"/>
    </xf>
    <xf numFmtId="0" fontId="11" fillId="0" borderId="13" xfId="151" applyFont="1" applyFill="1" applyBorder="1" applyAlignment="1" applyProtection="1">
      <alignment horizontal="center" vertical="center"/>
      <protection locked="0"/>
    </xf>
    <xf numFmtId="0" fontId="11" fillId="0" borderId="14" xfId="151" applyFont="1" applyFill="1" applyBorder="1" applyAlignment="1" applyProtection="1">
      <alignment horizontal="center" vertical="center"/>
      <protection hidden="1"/>
    </xf>
    <xf numFmtId="0" fontId="11" fillId="0" borderId="13" xfId="151" applyFont="1" applyFill="1" applyBorder="1" applyAlignment="1" applyProtection="1">
      <alignment horizontal="center" vertical="center"/>
      <protection hidden="1"/>
    </xf>
    <xf numFmtId="0" fontId="20" fillId="0" borderId="15" xfId="151" applyFont="1" applyFill="1" applyBorder="1" applyAlignment="1" applyProtection="1">
      <alignment vertical="center"/>
      <protection hidden="1"/>
    </xf>
    <xf numFmtId="0" fontId="11" fillId="0" borderId="15" xfId="151" applyFont="1" applyFill="1" applyBorder="1" applyAlignment="1" applyProtection="1">
      <alignment horizontal="center" vertical="center"/>
      <protection hidden="1"/>
    </xf>
    <xf numFmtId="0" fontId="20" fillId="0" borderId="16" xfId="151" applyFont="1" applyFill="1" applyBorder="1" applyAlignment="1" applyProtection="1">
      <alignment vertical="center"/>
      <protection hidden="1"/>
    </xf>
    <xf numFmtId="0" fontId="11" fillId="33" borderId="13" xfId="151" applyFont="1" applyFill="1" applyBorder="1" applyAlignment="1" applyProtection="1">
      <alignment horizontal="center" vertical="center"/>
      <protection locked="0"/>
    </xf>
    <xf numFmtId="0" fontId="11" fillId="33" borderId="14" xfId="151" applyFont="1" applyFill="1" applyBorder="1" applyAlignment="1" applyProtection="1">
      <alignment horizontal="center" vertical="center"/>
      <protection locked="0"/>
    </xf>
    <xf numFmtId="0" fontId="20" fillId="0" borderId="0" xfId="151" applyFont="1" applyFill="1" applyBorder="1" applyAlignment="1" applyProtection="1">
      <alignment vertical="center"/>
      <protection hidden="1"/>
    </xf>
    <xf numFmtId="0" fontId="20" fillId="0" borderId="11" xfId="151" applyFont="1" applyFill="1" applyBorder="1" applyAlignment="1" applyProtection="1">
      <alignment vertical="center"/>
      <protection hidden="1"/>
    </xf>
    <xf numFmtId="0" fontId="11" fillId="0" borderId="0" xfId="151" applyFont="1" applyFill="1" applyBorder="1" applyAlignment="1" applyProtection="1">
      <alignment vertical="center"/>
      <protection hidden="1"/>
    </xf>
    <xf numFmtId="0" fontId="11" fillId="33" borderId="17" xfId="151" applyFont="1" applyFill="1" applyBorder="1" applyAlignment="1" applyProtection="1">
      <alignment horizontal="center" vertical="center"/>
      <protection locked="0"/>
    </xf>
    <xf numFmtId="0" fontId="11" fillId="0" borderId="17" xfId="151" applyFont="1" applyFill="1" applyBorder="1" applyAlignment="1" applyProtection="1">
      <alignment horizontal="center" vertical="center"/>
      <protection locked="0"/>
    </xf>
    <xf numFmtId="0" fontId="11" fillId="33" borderId="18" xfId="151" applyFont="1" applyFill="1" applyBorder="1" applyAlignment="1" applyProtection="1">
      <alignment horizontal="center" vertical="center"/>
      <protection locked="0"/>
    </xf>
    <xf numFmtId="49" fontId="9" fillId="32" borderId="0" xfId="149" applyNumberFormat="1" applyFont="1" applyFill="1" applyAlignment="1">
      <alignment horizontal="center" vertical="center"/>
      <protection/>
    </xf>
    <xf numFmtId="0" fontId="9" fillId="0" borderId="0" xfId="151" applyFont="1" applyFill="1" applyBorder="1" applyAlignment="1" applyProtection="1">
      <alignment horizontal="center" vertical="center"/>
      <protection locked="0"/>
    </xf>
    <xf numFmtId="0" fontId="9" fillId="0" borderId="0" xfId="151" applyFont="1" applyFill="1" applyBorder="1" applyAlignment="1" applyProtection="1">
      <alignment horizontal="center" vertical="center" wrapText="1"/>
      <protection locked="0"/>
    </xf>
    <xf numFmtId="0" fontId="9" fillId="0" borderId="0" xfId="151" applyFont="1" applyFill="1" applyBorder="1" applyAlignment="1" applyProtection="1">
      <alignment horizontal="center" vertical="center"/>
      <protection hidden="1"/>
    </xf>
    <xf numFmtId="0" fontId="9" fillId="0" borderId="0" xfId="151" applyFont="1" applyFill="1" applyBorder="1" applyAlignment="1">
      <alignment horizontal="center" vertical="center"/>
      <protection/>
    </xf>
    <xf numFmtId="0" fontId="11" fillId="0" borderId="0" xfId="151" applyFont="1" applyFill="1" applyBorder="1" applyAlignment="1">
      <alignment horizontal="center" vertical="center"/>
      <protection/>
    </xf>
    <xf numFmtId="0" fontId="20" fillId="0" borderId="0" xfId="151" applyFont="1" applyFill="1" applyBorder="1" applyAlignment="1" applyProtection="1">
      <alignment horizontal="center" vertical="center" shrinkToFit="1"/>
      <protection hidden="1"/>
    </xf>
    <xf numFmtId="0" fontId="12" fillId="32" borderId="19" xfId="149" applyFont="1" applyFill="1" applyBorder="1" applyAlignment="1" applyProtection="1">
      <alignment horizontal="center" vertical="center"/>
      <protection locked="0"/>
    </xf>
    <xf numFmtId="0" fontId="12" fillId="32" borderId="20" xfId="149" applyFont="1" applyFill="1" applyBorder="1" applyAlignment="1" applyProtection="1">
      <alignment horizontal="center" vertical="center"/>
      <protection locked="0"/>
    </xf>
    <xf numFmtId="0" fontId="11" fillId="0" borderId="21" xfId="149" applyFont="1" applyFill="1" applyBorder="1" applyAlignment="1" applyProtection="1">
      <alignment horizontal="center" vertical="center" shrinkToFit="1"/>
      <protection locked="0"/>
    </xf>
    <xf numFmtId="0" fontId="11" fillId="0" borderId="22" xfId="149" applyFont="1" applyFill="1" applyBorder="1" applyAlignment="1" applyProtection="1">
      <alignment horizontal="center" vertical="center" shrinkToFit="1"/>
      <protection locked="0"/>
    </xf>
    <xf numFmtId="0" fontId="12" fillId="32" borderId="23" xfId="149" applyFont="1" applyFill="1" applyBorder="1" applyAlignment="1" applyProtection="1">
      <alignment horizontal="center" vertical="center"/>
      <protection locked="0"/>
    </xf>
    <xf numFmtId="0" fontId="11" fillId="0" borderId="24" xfId="149" applyFont="1" applyFill="1" applyBorder="1" applyAlignment="1" applyProtection="1">
      <alignment horizontal="center" vertical="center" shrinkToFit="1"/>
      <protection locked="0"/>
    </xf>
    <xf numFmtId="0" fontId="12" fillId="32" borderId="25" xfId="149" applyFont="1" applyFill="1" applyBorder="1" applyAlignment="1" applyProtection="1">
      <alignment horizontal="center" vertical="center"/>
      <protection locked="0"/>
    </xf>
    <xf numFmtId="0" fontId="11" fillId="0" borderId="26" xfId="149" applyFont="1" applyFill="1" applyBorder="1" applyAlignment="1" applyProtection="1">
      <alignment horizontal="center" vertical="center" shrinkToFit="1"/>
      <protection locked="0"/>
    </xf>
    <xf numFmtId="0" fontId="9" fillId="32" borderId="0" xfId="149" applyFont="1" applyFill="1" applyBorder="1" applyAlignment="1" applyProtection="1">
      <alignment horizontal="center" vertical="center"/>
      <protection locked="0"/>
    </xf>
    <xf numFmtId="20" fontId="9" fillId="0" borderId="0" xfId="149" applyNumberFormat="1" applyFont="1" applyBorder="1" applyAlignment="1" applyProtection="1">
      <alignment horizontal="center" vertical="center"/>
      <protection locked="0"/>
    </xf>
    <xf numFmtId="0" fontId="9" fillId="0" borderId="0" xfId="149" applyFont="1" applyBorder="1" applyAlignment="1" applyProtection="1">
      <alignment horizontal="center" vertical="center"/>
      <protection locked="0"/>
    </xf>
    <xf numFmtId="0" fontId="5" fillId="0" borderId="0" xfId="149" applyFont="1" applyBorder="1" applyAlignment="1">
      <alignment horizontal="center" vertical="center"/>
      <protection/>
    </xf>
    <xf numFmtId="0" fontId="12" fillId="32" borderId="0" xfId="149" applyFont="1" applyFill="1" applyAlignment="1">
      <alignment vertical="center"/>
      <protection/>
    </xf>
    <xf numFmtId="49" fontId="12" fillId="32" borderId="0" xfId="149" applyNumberFormat="1" applyFont="1" applyFill="1" applyAlignment="1">
      <alignment vertical="center"/>
      <protection/>
    </xf>
    <xf numFmtId="0" fontId="5" fillId="0" borderId="0" xfId="149" applyFont="1" applyFill="1" applyAlignment="1">
      <alignment vertical="center"/>
      <protection/>
    </xf>
    <xf numFmtId="56" fontId="9" fillId="0" borderId="0" xfId="149" applyNumberFormat="1" applyFont="1" applyFill="1" applyAlignment="1">
      <alignment vertical="center"/>
      <protection/>
    </xf>
    <xf numFmtId="0" fontId="9" fillId="32" borderId="0" xfId="149" applyFont="1" applyFill="1" applyAlignment="1">
      <alignment vertical="center"/>
      <protection/>
    </xf>
    <xf numFmtId="0" fontId="6" fillId="0" borderId="0" xfId="0" applyFont="1" applyAlignment="1">
      <alignment horizontal="center" vertical="center"/>
    </xf>
    <xf numFmtId="0" fontId="70" fillId="0" borderId="0" xfId="0" applyFont="1" applyAlignment="1">
      <alignment horizontal="left" vertical="top" wrapText="1"/>
    </xf>
    <xf numFmtId="0" fontId="73" fillId="0" borderId="0" xfId="0" applyFont="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center"/>
    </xf>
    <xf numFmtId="0" fontId="6" fillId="0" borderId="0" xfId="71" applyFont="1" applyAlignment="1" applyProtection="1">
      <alignment horizontal="center" vertical="center" wrapText="1"/>
      <protection locked="0"/>
    </xf>
    <xf numFmtId="0" fontId="5" fillId="0" borderId="27" xfId="0" applyFont="1" applyBorder="1" applyAlignment="1">
      <alignment horizontal="center" vertical="center"/>
    </xf>
    <xf numFmtId="0" fontId="68" fillId="0" borderId="27" xfId="0" applyFont="1" applyBorder="1" applyAlignment="1">
      <alignment horizontal="center" vertical="center"/>
    </xf>
    <xf numFmtId="0" fontId="11" fillId="0" borderId="28" xfId="151" applyFont="1" applyFill="1" applyBorder="1" applyAlignment="1" applyProtection="1">
      <alignment horizontal="center" vertical="center"/>
      <protection hidden="1"/>
    </xf>
    <xf numFmtId="0" fontId="11" fillId="0" borderId="29" xfId="151" applyFont="1" applyFill="1" applyBorder="1" applyAlignment="1" applyProtection="1">
      <alignment horizontal="center" vertical="center"/>
      <protection hidden="1"/>
    </xf>
    <xf numFmtId="0" fontId="11" fillId="0" borderId="29" xfId="151" applyFont="1" applyFill="1" applyBorder="1" applyAlignment="1">
      <alignment horizontal="center" vertical="center"/>
      <protection/>
    </xf>
    <xf numFmtId="20" fontId="13" fillId="0" borderId="29" xfId="149" applyNumberFormat="1" applyFont="1" applyBorder="1" applyAlignment="1" applyProtection="1">
      <alignment horizontal="center" vertical="center"/>
      <protection locked="0"/>
    </xf>
    <xf numFmtId="20" fontId="13" fillId="0" borderId="24" xfId="149" applyNumberFormat="1" applyFont="1" applyBorder="1" applyAlignment="1" applyProtection="1">
      <alignment horizontal="center" vertical="center"/>
      <protection locked="0"/>
    </xf>
    <xf numFmtId="0" fontId="9" fillId="0" borderId="29" xfId="149" applyFont="1" applyFill="1" applyBorder="1" applyAlignment="1" applyProtection="1">
      <alignment horizontal="center" vertical="center" shrinkToFit="1"/>
      <protection/>
    </xf>
    <xf numFmtId="0" fontId="9" fillId="0" borderId="24" xfId="149" applyFont="1" applyFill="1" applyBorder="1" applyAlignment="1" applyProtection="1">
      <alignment horizontal="center" vertical="center" shrinkToFit="1"/>
      <protection/>
    </xf>
    <xf numFmtId="0" fontId="9" fillId="0" borderId="30" xfId="149" applyFont="1" applyFill="1" applyBorder="1" applyAlignment="1" applyProtection="1">
      <alignment horizontal="center" vertical="center" shrinkToFit="1"/>
      <protection/>
    </xf>
    <xf numFmtId="0" fontId="9" fillId="0" borderId="28" xfId="149" applyFont="1" applyFill="1" applyBorder="1" applyAlignment="1" applyProtection="1">
      <alignment horizontal="center" vertical="center" shrinkToFit="1"/>
      <protection/>
    </xf>
    <xf numFmtId="0" fontId="9" fillId="0" borderId="28" xfId="149" applyFont="1" applyFill="1" applyBorder="1" applyAlignment="1">
      <alignment horizontal="center" vertical="center" shrinkToFit="1"/>
      <protection/>
    </xf>
    <xf numFmtId="0" fontId="9" fillId="0" borderId="31" xfId="149" applyFont="1" applyFill="1" applyBorder="1" applyAlignment="1">
      <alignment horizontal="center" vertical="center" shrinkToFit="1"/>
      <protection/>
    </xf>
    <xf numFmtId="20" fontId="13" fillId="0" borderId="32" xfId="149" applyNumberFormat="1" applyFont="1" applyBorder="1" applyAlignment="1" applyProtection="1">
      <alignment horizontal="center" vertical="center"/>
      <protection locked="0"/>
    </xf>
    <xf numFmtId="20" fontId="13" fillId="0" borderId="26" xfId="149" applyNumberFormat="1" applyFont="1" applyBorder="1" applyAlignment="1" applyProtection="1">
      <alignment horizontal="center" vertical="center"/>
      <protection locked="0"/>
    </xf>
    <xf numFmtId="0" fontId="9" fillId="0" borderId="32" xfId="149" applyFont="1" applyFill="1" applyBorder="1" applyAlignment="1" applyProtection="1">
      <alignment horizontal="center" vertical="center" shrinkToFit="1"/>
      <protection/>
    </xf>
    <xf numFmtId="0" fontId="9" fillId="0" borderId="26" xfId="149" applyFont="1" applyFill="1" applyBorder="1" applyAlignment="1" applyProtection="1">
      <alignment horizontal="center" vertical="center" shrinkToFit="1"/>
      <protection/>
    </xf>
    <xf numFmtId="0" fontId="9" fillId="0" borderId="33" xfId="149" applyFont="1" applyFill="1" applyBorder="1" applyAlignment="1" applyProtection="1">
      <alignment horizontal="center" vertical="center" shrinkToFit="1"/>
      <protection/>
    </xf>
    <xf numFmtId="0" fontId="9" fillId="0" borderId="34" xfId="149" applyFont="1" applyFill="1" applyBorder="1" applyAlignment="1" applyProtection="1">
      <alignment horizontal="center" vertical="center" shrinkToFit="1"/>
      <protection/>
    </xf>
    <xf numFmtId="0" fontId="9" fillId="0" borderId="34" xfId="149" applyFont="1" applyFill="1" applyBorder="1" applyAlignment="1">
      <alignment horizontal="center" vertical="center" shrinkToFit="1"/>
      <protection/>
    </xf>
    <xf numFmtId="0" fontId="9" fillId="0" borderId="35" xfId="149" applyFont="1" applyFill="1" applyBorder="1" applyAlignment="1">
      <alignment horizontal="center" vertical="center" shrinkToFit="1"/>
      <protection/>
    </xf>
    <xf numFmtId="0" fontId="9" fillId="0" borderId="36" xfId="149" applyFont="1" applyFill="1" applyBorder="1" applyAlignment="1" applyProtection="1">
      <alignment horizontal="center" vertical="center" shrinkToFit="1"/>
      <protection/>
    </xf>
    <xf numFmtId="0" fontId="9" fillId="0" borderId="21" xfId="149" applyFont="1" applyFill="1" applyBorder="1" applyAlignment="1" applyProtection="1">
      <alignment horizontal="center" vertical="center" shrinkToFit="1"/>
      <protection/>
    </xf>
    <xf numFmtId="0" fontId="9" fillId="0" borderId="37" xfId="149" applyFont="1" applyFill="1" applyBorder="1" applyAlignment="1" applyProtection="1">
      <alignment horizontal="center" vertical="center" shrinkToFit="1"/>
      <protection/>
    </xf>
    <xf numFmtId="0" fontId="9" fillId="0" borderId="38" xfId="149" applyFont="1" applyFill="1" applyBorder="1" applyAlignment="1" applyProtection="1">
      <alignment horizontal="center" vertical="center" shrinkToFit="1"/>
      <protection/>
    </xf>
    <xf numFmtId="0" fontId="9" fillId="0" borderId="38" xfId="149" applyFont="1" applyFill="1" applyBorder="1" applyAlignment="1">
      <alignment horizontal="center" vertical="center" shrinkToFit="1"/>
      <protection/>
    </xf>
    <xf numFmtId="0" fontId="9" fillId="0" borderId="39" xfId="149" applyFont="1" applyFill="1" applyBorder="1" applyAlignment="1">
      <alignment horizontal="center" vertical="center" shrinkToFit="1"/>
      <protection/>
    </xf>
    <xf numFmtId="0" fontId="11" fillId="0" borderId="34" xfId="151" applyFont="1" applyFill="1" applyBorder="1" applyAlignment="1" applyProtection="1">
      <alignment horizontal="center" vertical="center"/>
      <protection hidden="1"/>
    </xf>
    <xf numFmtId="0" fontId="11" fillId="0" borderId="32" xfId="151" applyFont="1" applyFill="1" applyBorder="1" applyAlignment="1">
      <alignment horizontal="center" vertical="center"/>
      <protection/>
    </xf>
    <xf numFmtId="0" fontId="11" fillId="0" borderId="23" xfId="151" applyFont="1" applyFill="1" applyBorder="1" applyAlignment="1" applyProtection="1">
      <alignment horizontal="center" vertical="center"/>
      <protection hidden="1"/>
    </xf>
    <xf numFmtId="0" fontId="11" fillId="0" borderId="25" xfId="151" applyFont="1" applyFill="1" applyBorder="1" applyAlignment="1">
      <alignment horizontal="center" vertical="center"/>
      <protection/>
    </xf>
    <xf numFmtId="0" fontId="20" fillId="0" borderId="0" xfId="151" applyFont="1" applyBorder="1" applyAlignment="1" applyProtection="1">
      <alignment horizontal="center" vertical="center" shrinkToFit="1"/>
      <protection hidden="1"/>
    </xf>
    <xf numFmtId="0" fontId="9" fillId="0" borderId="40" xfId="149" applyFont="1" applyBorder="1" applyAlignment="1" applyProtection="1">
      <alignment horizontal="center" vertical="center"/>
      <protection locked="0"/>
    </xf>
    <xf numFmtId="0" fontId="9" fillId="0" borderId="41" xfId="149" applyFont="1" applyBorder="1" applyAlignment="1" applyProtection="1">
      <alignment horizontal="center" vertical="center"/>
      <protection locked="0"/>
    </xf>
    <xf numFmtId="0" fontId="9" fillId="0" borderId="42" xfId="149" applyFont="1" applyBorder="1" applyAlignment="1" applyProtection="1">
      <alignment horizontal="center" vertical="center"/>
      <protection locked="0"/>
    </xf>
    <xf numFmtId="0" fontId="9" fillId="0" borderId="43" xfId="150" applyFont="1" applyBorder="1" applyAlignment="1">
      <alignment horizontal="center" vertical="center"/>
      <protection/>
    </xf>
    <xf numFmtId="0" fontId="9" fillId="0" borderId="44" xfId="150" applyFont="1" applyBorder="1" applyAlignment="1">
      <alignment horizontal="center" vertical="center"/>
      <protection/>
    </xf>
    <xf numFmtId="0" fontId="9" fillId="32" borderId="23" xfId="149" applyFont="1" applyFill="1" applyBorder="1" applyAlignment="1" applyProtection="1">
      <alignment horizontal="center" vertical="center" shrinkToFit="1"/>
      <protection locked="0"/>
    </xf>
    <xf numFmtId="0" fontId="9" fillId="32" borderId="25" xfId="149" applyFont="1" applyFill="1" applyBorder="1" applyAlignment="1" applyProtection="1">
      <alignment horizontal="center" vertical="center" shrinkToFit="1"/>
      <protection locked="0"/>
    </xf>
    <xf numFmtId="0" fontId="11" fillId="0" borderId="45" xfId="151" applyFont="1" applyBorder="1" applyAlignment="1" applyProtection="1">
      <alignment horizontal="center" vertical="center" wrapText="1"/>
      <protection locked="0"/>
    </xf>
    <xf numFmtId="0" fontId="11" fillId="0" borderId="46" xfId="151" applyFont="1" applyBorder="1" applyAlignment="1" applyProtection="1">
      <alignment horizontal="center" vertical="center" wrapText="1"/>
      <protection locked="0"/>
    </xf>
    <xf numFmtId="0" fontId="11" fillId="0" borderId="47" xfId="151" applyFont="1" applyBorder="1" applyAlignment="1" applyProtection="1">
      <alignment horizontal="center" vertical="center" wrapText="1"/>
      <protection locked="0"/>
    </xf>
    <xf numFmtId="0" fontId="11" fillId="0" borderId="48" xfId="151" applyFont="1" applyBorder="1" applyAlignment="1" applyProtection="1">
      <alignment horizontal="center" vertical="center" wrapText="1"/>
      <protection locked="0"/>
    </xf>
    <xf numFmtId="0" fontId="11" fillId="0" borderId="49" xfId="151" applyFont="1" applyFill="1" applyBorder="1" applyAlignment="1" applyProtection="1">
      <alignment horizontal="center" vertical="center"/>
      <protection hidden="1"/>
    </xf>
    <xf numFmtId="0" fontId="11" fillId="0" borderId="50" xfId="151" applyFont="1" applyFill="1" applyBorder="1" applyAlignment="1" applyProtection="1">
      <alignment horizontal="center" vertical="center"/>
      <protection hidden="1"/>
    </xf>
    <xf numFmtId="0" fontId="11" fillId="0" borderId="51" xfId="151" applyFont="1" applyFill="1" applyBorder="1" applyAlignment="1" applyProtection="1">
      <alignment horizontal="center" vertical="center"/>
      <protection hidden="1"/>
    </xf>
    <xf numFmtId="0" fontId="11" fillId="0" borderId="23" xfId="151" applyFont="1" applyFill="1" applyBorder="1" applyAlignment="1">
      <alignment horizontal="center" vertical="center"/>
      <protection/>
    </xf>
    <xf numFmtId="0" fontId="11" fillId="0" borderId="52" xfId="151" applyFont="1" applyBorder="1" applyAlignment="1" applyProtection="1">
      <alignment horizontal="center" vertical="center" wrapText="1"/>
      <protection locked="0"/>
    </xf>
    <xf numFmtId="0" fontId="11" fillId="0" borderId="53" xfId="151" applyFont="1" applyBorder="1" applyAlignment="1" applyProtection="1">
      <alignment horizontal="center" vertical="center" wrapText="1"/>
      <protection locked="0"/>
    </xf>
    <xf numFmtId="0" fontId="11" fillId="0" borderId="54" xfId="151" applyFont="1" applyBorder="1" applyAlignment="1" applyProtection="1">
      <alignment horizontal="center" vertical="center" wrapText="1"/>
      <protection locked="0"/>
    </xf>
    <xf numFmtId="0" fontId="11" fillId="0" borderId="55" xfId="151" applyFont="1" applyBorder="1" applyAlignment="1" applyProtection="1">
      <alignment horizontal="center" vertical="center" wrapText="1"/>
      <protection locked="0"/>
    </xf>
    <xf numFmtId="0" fontId="9" fillId="32" borderId="56" xfId="149" applyFont="1" applyFill="1" applyBorder="1" applyAlignment="1">
      <alignment horizontal="center" vertical="center" shrinkToFit="1"/>
      <protection/>
    </xf>
    <xf numFmtId="0" fontId="9" fillId="32" borderId="51" xfId="149" applyFont="1" applyFill="1" applyBorder="1" applyAlignment="1">
      <alignment horizontal="center" vertical="center" shrinkToFit="1"/>
      <protection/>
    </xf>
    <xf numFmtId="0" fontId="11" fillId="0" borderId="45" xfId="151" applyFont="1" applyFill="1" applyBorder="1" applyAlignment="1" applyProtection="1">
      <alignment horizontal="center" vertical="center" wrapText="1"/>
      <protection locked="0"/>
    </xf>
    <xf numFmtId="0" fontId="11" fillId="0" borderId="46" xfId="151" applyFont="1" applyFill="1" applyBorder="1" applyAlignment="1" applyProtection="1">
      <alignment horizontal="center" vertical="center" wrapText="1"/>
      <protection locked="0"/>
    </xf>
    <xf numFmtId="0" fontId="11" fillId="0" borderId="52" xfId="151" applyFont="1" applyFill="1" applyBorder="1" applyAlignment="1" applyProtection="1">
      <alignment horizontal="center" vertical="center" wrapText="1"/>
      <protection locked="0"/>
    </xf>
    <xf numFmtId="0" fontId="11" fillId="0" borderId="53" xfId="151" applyFont="1" applyFill="1" applyBorder="1" applyAlignment="1" applyProtection="1">
      <alignment horizontal="center" vertical="center" wrapText="1"/>
      <protection locked="0"/>
    </xf>
    <xf numFmtId="0" fontId="11" fillId="0" borderId="54" xfId="151" applyFont="1" applyFill="1" applyBorder="1" applyAlignment="1" applyProtection="1">
      <alignment horizontal="center" vertical="center" wrapText="1"/>
      <protection locked="0"/>
    </xf>
    <xf numFmtId="0" fontId="11" fillId="0" borderId="55" xfId="151" applyFont="1" applyFill="1" applyBorder="1" applyAlignment="1" applyProtection="1">
      <alignment horizontal="center" vertical="center" wrapText="1"/>
      <protection locked="0"/>
    </xf>
    <xf numFmtId="0" fontId="11" fillId="0" borderId="38" xfId="151" applyFont="1" applyFill="1" applyBorder="1" applyAlignment="1" applyProtection="1">
      <alignment horizontal="center" vertical="center"/>
      <protection hidden="1"/>
    </xf>
    <xf numFmtId="0" fontId="11" fillId="0" borderId="12" xfId="151" applyFont="1" applyFill="1" applyBorder="1" applyAlignment="1" applyProtection="1">
      <alignment horizontal="center" vertical="center"/>
      <protection hidden="1"/>
    </xf>
    <xf numFmtId="0" fontId="9" fillId="0" borderId="57" xfId="151" applyFont="1" applyFill="1" applyBorder="1" applyAlignment="1" applyProtection="1">
      <alignment horizontal="center" vertical="center"/>
      <protection locked="0"/>
    </xf>
    <xf numFmtId="0" fontId="9" fillId="0" borderId="34" xfId="151" applyFont="1" applyFill="1" applyBorder="1" applyAlignment="1" applyProtection="1">
      <alignment horizontal="center" vertical="center"/>
      <protection locked="0"/>
    </xf>
    <xf numFmtId="0" fontId="9" fillId="0" borderId="58" xfId="151" applyFont="1" applyFill="1" applyBorder="1" applyAlignment="1" applyProtection="1">
      <alignment horizontal="center" vertical="center" shrinkToFit="1"/>
      <protection locked="0"/>
    </xf>
    <xf numFmtId="0" fontId="9" fillId="0" borderId="35" xfId="151" applyFont="1" applyFill="1" applyBorder="1" applyAlignment="1" applyProtection="1">
      <alignment horizontal="center" vertical="center" shrinkToFit="1"/>
      <protection locked="0"/>
    </xf>
    <xf numFmtId="0" fontId="9" fillId="0" borderId="59" xfId="151" applyFont="1" applyFill="1" applyBorder="1" applyAlignment="1" applyProtection="1">
      <alignment horizontal="center" vertical="center"/>
      <protection locked="0"/>
    </xf>
    <xf numFmtId="0" fontId="9" fillId="0" borderId="25" xfId="151" applyFont="1" applyFill="1" applyBorder="1" applyAlignment="1" applyProtection="1">
      <alignment horizontal="center" vertical="center"/>
      <protection locked="0"/>
    </xf>
    <xf numFmtId="0" fontId="9" fillId="32" borderId="20" xfId="149" applyFont="1" applyFill="1" applyBorder="1" applyAlignment="1" applyProtection="1">
      <alignment horizontal="center" vertical="center" shrinkToFit="1"/>
      <protection locked="0"/>
    </xf>
    <xf numFmtId="0" fontId="9" fillId="32" borderId="51" xfId="149" applyFont="1" applyFill="1" applyBorder="1" applyAlignment="1" applyProtection="1">
      <alignment horizontal="center" vertical="center" shrinkToFit="1"/>
      <protection locked="0"/>
    </xf>
    <xf numFmtId="0" fontId="11" fillId="0" borderId="60" xfId="151" applyFont="1" applyBorder="1" applyAlignment="1" applyProtection="1">
      <alignment horizontal="center" vertical="center" wrapText="1"/>
      <protection locked="0"/>
    </xf>
    <xf numFmtId="0" fontId="11" fillId="0" borderId="61" xfId="151" applyFont="1" applyBorder="1" applyAlignment="1" applyProtection="1">
      <alignment horizontal="center" vertical="center" wrapText="1"/>
      <protection locked="0"/>
    </xf>
    <xf numFmtId="0" fontId="11" fillId="0" borderId="62" xfId="151" applyFont="1" applyFill="1" applyBorder="1" applyAlignment="1" applyProtection="1">
      <alignment horizontal="center" vertical="center"/>
      <protection hidden="1"/>
    </xf>
    <xf numFmtId="49" fontId="9" fillId="0" borderId="17" xfId="149" applyNumberFormat="1" applyFont="1" applyFill="1" applyBorder="1" applyAlignment="1">
      <alignment horizontal="right" vertical="center"/>
      <protection/>
    </xf>
    <xf numFmtId="0" fontId="12" fillId="32" borderId="20" xfId="151" applyFont="1" applyFill="1" applyBorder="1" applyAlignment="1" applyProtection="1">
      <alignment horizontal="center" vertical="center" wrapText="1" shrinkToFit="1"/>
      <protection locked="0"/>
    </xf>
    <xf numFmtId="0" fontId="12" fillId="32" borderId="63" xfId="151" applyFont="1" applyFill="1" applyBorder="1" applyAlignment="1" applyProtection="1">
      <alignment horizontal="center" vertical="center" shrinkToFit="1"/>
      <protection locked="0"/>
    </xf>
    <xf numFmtId="0" fontId="9" fillId="0" borderId="22" xfId="151" applyFont="1" applyFill="1" applyBorder="1" applyAlignment="1" applyProtection="1">
      <alignment horizontal="center" vertical="center" shrinkToFit="1"/>
      <protection/>
    </xf>
    <xf numFmtId="0" fontId="9" fillId="0" borderId="64" xfId="151" applyFont="1" applyFill="1" applyBorder="1" applyAlignment="1" applyProtection="1">
      <alignment horizontal="center" vertical="center" shrinkToFit="1"/>
      <protection/>
    </xf>
    <xf numFmtId="0" fontId="9" fillId="0" borderId="17" xfId="151" applyFont="1" applyFill="1" applyBorder="1" applyAlignment="1" applyProtection="1">
      <alignment horizontal="center" vertical="center" shrinkToFit="1"/>
      <protection/>
    </xf>
    <xf numFmtId="0" fontId="9" fillId="0" borderId="18" xfId="151" applyFont="1" applyFill="1" applyBorder="1" applyAlignment="1" applyProtection="1">
      <alignment horizontal="center" vertical="center" shrinkToFit="1"/>
      <protection/>
    </xf>
    <xf numFmtId="0" fontId="9" fillId="0" borderId="65" xfId="151" applyFont="1" applyFill="1" applyBorder="1" applyAlignment="1" applyProtection="1">
      <alignment horizontal="center" vertical="center" shrinkToFit="1"/>
      <protection/>
    </xf>
    <xf numFmtId="0" fontId="9" fillId="0" borderId="66" xfId="151" applyFont="1" applyFill="1" applyBorder="1" applyAlignment="1" applyProtection="1">
      <alignment horizontal="center" vertical="center" shrinkToFit="1"/>
      <protection/>
    </xf>
    <xf numFmtId="0" fontId="9" fillId="0" borderId="67" xfId="151" applyFont="1" applyFill="1" applyBorder="1" applyAlignment="1" applyProtection="1">
      <alignment horizontal="center" vertical="center"/>
      <protection locked="0"/>
    </xf>
    <xf numFmtId="0" fontId="9" fillId="0" borderId="50" xfId="151" applyFont="1" applyFill="1" applyBorder="1" applyAlignment="1" applyProtection="1">
      <alignment horizontal="center" vertical="center"/>
      <protection locked="0"/>
    </xf>
    <xf numFmtId="0" fontId="9" fillId="0" borderId="68" xfId="151" applyFont="1" applyFill="1" applyBorder="1" applyAlignment="1" applyProtection="1">
      <alignment horizontal="center" vertical="center"/>
      <protection locked="0"/>
    </xf>
    <xf numFmtId="0" fontId="9" fillId="0" borderId="69" xfId="151" applyFont="1" applyFill="1" applyBorder="1" applyAlignment="1" applyProtection="1">
      <alignment horizontal="center" vertical="center"/>
      <protection locked="0"/>
    </xf>
    <xf numFmtId="0" fontId="9" fillId="0" borderId="36" xfId="151" applyFont="1" applyFill="1" applyBorder="1" applyAlignment="1" applyProtection="1">
      <alignment horizontal="center" vertical="center" shrinkToFit="1"/>
      <protection locked="0"/>
    </xf>
    <xf numFmtId="0" fontId="9" fillId="0" borderId="32" xfId="151" applyFont="1" applyFill="1" applyBorder="1" applyAlignment="1" applyProtection="1">
      <alignment horizontal="center" vertical="center" shrinkToFit="1"/>
      <protection locked="0"/>
    </xf>
    <xf numFmtId="0" fontId="9" fillId="0" borderId="20" xfId="151" applyFont="1" applyFill="1" applyBorder="1" applyAlignment="1" applyProtection="1">
      <alignment horizontal="center" vertical="center"/>
      <protection locked="0"/>
    </xf>
    <xf numFmtId="0" fontId="9" fillId="0" borderId="63" xfId="151" applyFont="1" applyFill="1" applyBorder="1" applyAlignment="1" applyProtection="1">
      <alignment horizontal="center" vertical="center"/>
      <protection locked="0"/>
    </xf>
    <xf numFmtId="0" fontId="18" fillId="0" borderId="0" xfId="149" applyFont="1" applyAlignment="1">
      <alignment horizontal="left" vertical="center"/>
      <protection/>
    </xf>
    <xf numFmtId="49" fontId="9" fillId="0" borderId="17" xfId="149" applyNumberFormat="1" applyFont="1" applyFill="1" applyBorder="1" applyAlignment="1">
      <alignment horizontal="center" vertical="center"/>
      <protection/>
    </xf>
    <xf numFmtId="0" fontId="9" fillId="0" borderId="70" xfId="151" applyFont="1" applyFill="1" applyBorder="1" applyAlignment="1" applyProtection="1">
      <alignment horizontal="center" vertical="center" wrapText="1"/>
      <protection/>
    </xf>
    <xf numFmtId="0" fontId="9" fillId="0" borderId="22" xfId="151" applyFont="1" applyFill="1" applyBorder="1" applyAlignment="1" applyProtection="1">
      <alignment horizontal="center" vertical="center" wrapText="1"/>
      <protection/>
    </xf>
    <xf numFmtId="0" fontId="9" fillId="0" borderId="64" xfId="151" applyFont="1" applyFill="1" applyBorder="1" applyAlignment="1" applyProtection="1">
      <alignment horizontal="center" vertical="center" wrapText="1"/>
      <protection/>
    </xf>
    <xf numFmtId="0" fontId="9" fillId="0" borderId="71" xfId="151" applyFont="1" applyFill="1" applyBorder="1" applyAlignment="1" applyProtection="1">
      <alignment horizontal="center" vertical="center" wrapText="1"/>
      <protection/>
    </xf>
    <xf numFmtId="0" fontId="9" fillId="0" borderId="17" xfId="151" applyFont="1" applyFill="1" applyBorder="1" applyAlignment="1" applyProtection="1">
      <alignment horizontal="center" vertical="center" wrapText="1"/>
      <protection/>
    </xf>
    <xf numFmtId="0" fontId="9" fillId="0" borderId="18" xfId="151" applyFont="1" applyFill="1" applyBorder="1" applyAlignment="1" applyProtection="1">
      <alignment horizontal="center" vertical="center" wrapText="1"/>
      <protection/>
    </xf>
    <xf numFmtId="0" fontId="9" fillId="0" borderId="65" xfId="151" applyFont="1" applyFill="1" applyBorder="1" applyAlignment="1" applyProtection="1">
      <alignment horizontal="center" vertical="center" wrapText="1"/>
      <protection/>
    </xf>
    <xf numFmtId="0" fontId="9" fillId="0" borderId="66" xfId="151" applyFont="1" applyFill="1" applyBorder="1" applyAlignment="1" applyProtection="1">
      <alignment horizontal="center" vertical="center" wrapText="1"/>
      <protection/>
    </xf>
    <xf numFmtId="0" fontId="9" fillId="0" borderId="72" xfId="151" applyFont="1" applyFill="1" applyBorder="1" applyAlignment="1" applyProtection="1">
      <alignment horizontal="center" vertical="center"/>
      <protection locked="0"/>
    </xf>
    <xf numFmtId="0" fontId="9" fillId="0" borderId="73" xfId="151" applyFont="1" applyFill="1" applyBorder="1" applyAlignment="1" applyProtection="1">
      <alignment horizontal="center" vertical="center"/>
      <protection locked="0"/>
    </xf>
  </cellXfs>
  <cellStyles count="14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2" xfId="64"/>
    <cellStyle name="標準 2 2" xfId="65"/>
    <cellStyle name="標準 2 3" xfId="66"/>
    <cellStyle name="標準 3" xfId="67"/>
    <cellStyle name="標準 3 2" xfId="68"/>
    <cellStyle name="標準 3 3" xfId="69"/>
    <cellStyle name="標準 3 4" xfId="70"/>
    <cellStyle name="標準 4" xfId="71"/>
    <cellStyle name="標準 4 10" xfId="72"/>
    <cellStyle name="標準 4 11" xfId="73"/>
    <cellStyle name="標準 4 2" xfId="74"/>
    <cellStyle name="標準 4 2 2" xfId="75"/>
    <cellStyle name="標準 4 2 3" xfId="76"/>
    <cellStyle name="標準 4 2 4" xfId="77"/>
    <cellStyle name="標準 4 2 5" xfId="78"/>
    <cellStyle name="標準 4 2 6" xfId="79"/>
    <cellStyle name="標準 4 2 7" xfId="80"/>
    <cellStyle name="標準 4 3" xfId="81"/>
    <cellStyle name="標準 4 3 2" xfId="82"/>
    <cellStyle name="標準 4 3 3" xfId="83"/>
    <cellStyle name="標準 4 3 4" xfId="84"/>
    <cellStyle name="標準 4 3 5" xfId="85"/>
    <cellStyle name="標準 4 3 6" xfId="86"/>
    <cellStyle name="標準 4 3 7" xfId="87"/>
    <cellStyle name="標準 4 4" xfId="88"/>
    <cellStyle name="標準 4 4 2" xfId="89"/>
    <cellStyle name="標準 4 4 3" xfId="90"/>
    <cellStyle name="標準 4 4 4" xfId="91"/>
    <cellStyle name="標準 4 4 5" xfId="92"/>
    <cellStyle name="標準 4 4 6" xfId="93"/>
    <cellStyle name="標準 4 4 7" xfId="94"/>
    <cellStyle name="標準 4 5" xfId="95"/>
    <cellStyle name="標準 4 6" xfId="96"/>
    <cellStyle name="標準 4 7" xfId="97"/>
    <cellStyle name="標準 4 8" xfId="98"/>
    <cellStyle name="標準 4 9" xfId="99"/>
    <cellStyle name="標準 5" xfId="100"/>
    <cellStyle name="標準 5 2" xfId="101"/>
    <cellStyle name="標準 5 2 2" xfId="102"/>
    <cellStyle name="標準 5 2 3" xfId="103"/>
    <cellStyle name="標準 5 2 4" xfId="104"/>
    <cellStyle name="標準 5 2 5" xfId="105"/>
    <cellStyle name="標準 5 2 6" xfId="106"/>
    <cellStyle name="標準 5 2 7" xfId="107"/>
    <cellStyle name="標準 5 3" xfId="108"/>
    <cellStyle name="標準 5 4" xfId="109"/>
    <cellStyle name="標準 5 5" xfId="110"/>
    <cellStyle name="標準 5 6" xfId="111"/>
    <cellStyle name="標準 5 7" xfId="112"/>
    <cellStyle name="標準 5 8" xfId="113"/>
    <cellStyle name="標準 5 9" xfId="114"/>
    <cellStyle name="標準 6" xfId="115"/>
    <cellStyle name="標準 6 2" xfId="116"/>
    <cellStyle name="標準 6 3" xfId="117"/>
    <cellStyle name="標準 6 4" xfId="118"/>
    <cellStyle name="標準 6 5" xfId="119"/>
    <cellStyle name="標準 6 6" xfId="120"/>
    <cellStyle name="標準 6 7" xfId="121"/>
    <cellStyle name="標準 7" xfId="122"/>
    <cellStyle name="標準 7 2" xfId="123"/>
    <cellStyle name="標準 7 3" xfId="124"/>
    <cellStyle name="標準 7 4" xfId="125"/>
    <cellStyle name="標準 7 5" xfId="126"/>
    <cellStyle name="標準 7 6" xfId="127"/>
    <cellStyle name="標準 7 7" xfId="128"/>
    <cellStyle name="標準 8" xfId="129"/>
    <cellStyle name="標準 8 2" xfId="130"/>
    <cellStyle name="標準 8 3" xfId="131"/>
    <cellStyle name="標準 8 4" xfId="132"/>
    <cellStyle name="標準 8 5" xfId="133"/>
    <cellStyle name="標準 8 6" xfId="134"/>
    <cellStyle name="標準 8 7" xfId="135"/>
    <cellStyle name="標準 9" xfId="136"/>
    <cellStyle name="標準 9 10" xfId="137"/>
    <cellStyle name="標準 9 11" xfId="138"/>
    <cellStyle name="標準 9 2" xfId="139"/>
    <cellStyle name="標準 9 3" xfId="140"/>
    <cellStyle name="標準 9 3 2" xfId="141"/>
    <cellStyle name="標準 9 3 3" xfId="142"/>
    <cellStyle name="標準 9 4" xfId="143"/>
    <cellStyle name="標準 9 5" xfId="144"/>
    <cellStyle name="標準 9 6" xfId="145"/>
    <cellStyle name="標準 9 7" xfId="146"/>
    <cellStyle name="標準 9 8" xfId="147"/>
    <cellStyle name="標準 9 9" xfId="148"/>
    <cellStyle name="標準_2010　U-11春季リーグ" xfId="149"/>
    <cellStyle name="標準_2011しんきんカップ対戦表(1)" xfId="150"/>
    <cellStyle name="標準_コピー秋季リーグ(1)" xfId="151"/>
    <cellStyle name="Followed Hyperlink" xfId="152"/>
    <cellStyle name="良い" xfId="1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51</xdr:row>
      <xdr:rowOff>19050</xdr:rowOff>
    </xdr:from>
    <xdr:ext cx="5581650" cy="733425"/>
    <xdr:sp>
      <xdr:nvSpPr>
        <xdr:cNvPr id="1" name="Text Box 11"/>
        <xdr:cNvSpPr txBox="1">
          <a:spLocks noChangeArrowheads="1"/>
        </xdr:cNvSpPr>
      </xdr:nvSpPr>
      <xdr:spPr>
        <a:xfrm>
          <a:off x="723900" y="8943975"/>
          <a:ext cx="5581650" cy="733425"/>
        </a:xfrm>
        <a:prstGeom prst="rect">
          <a:avLst/>
        </a:prstGeom>
        <a:noFill/>
        <a:ln w="9525" cmpd="sng">
          <a:noFill/>
        </a:ln>
      </xdr:spPr>
      <xdr:txBody>
        <a:bodyPr vertOverflow="clip" wrap="square" lIns="54864" tIns="32004" rIns="54864" bIns="32004" anchor="ctr"/>
        <a:p>
          <a:pPr algn="l">
            <a:defRPr/>
          </a:pPr>
          <a:r>
            <a:rPr lang="en-US" cap="none" sz="1800" b="0" i="0" u="none" baseline="0">
              <a:solidFill>
                <a:srgbClr val="000000"/>
              </a:solidFill>
              <a:latin typeface="HGP創英角ﾎﾟｯﾌﾟ体"/>
              <a:ea typeface="HGP創英角ﾎﾟｯﾌﾟ体"/>
              <a:cs typeface="HGP創英角ﾎﾟｯﾌﾟ体"/>
            </a:rPr>
            <a:t>　　一般財団法人　静岡県サッカー協会</a:t>
          </a:r>
          <a:r>
            <a:rPr lang="en-US" cap="none" sz="1800" b="0" i="0" u="none" baseline="0">
              <a:solidFill>
                <a:srgbClr val="000000"/>
              </a:solidFill>
              <a:latin typeface="HGP創英角ﾎﾟｯﾌﾟ体"/>
              <a:ea typeface="HGP創英角ﾎﾟｯﾌﾟ体"/>
              <a:cs typeface="HGP創英角ﾎﾟｯﾌﾟ体"/>
            </a:rPr>
            <a:t>
</a:t>
          </a:r>
          <a:r>
            <a:rPr lang="en-US" cap="none" sz="1800" b="0" i="0" u="none" baseline="0">
              <a:solidFill>
                <a:srgbClr val="000000"/>
              </a:solidFill>
              <a:latin typeface="HGP創英角ﾎﾟｯﾌﾟ体"/>
              <a:ea typeface="HGP創英角ﾎﾟｯﾌﾟ体"/>
              <a:cs typeface="HGP創英角ﾎﾟｯﾌﾟ体"/>
            </a:rPr>
            <a:t>　　４種委員会東部支部　伊豆地区連絡協議会</a:t>
          </a:r>
        </a:p>
      </xdr:txBody>
    </xdr:sp>
    <xdr:clientData/>
  </xdr:oneCellAnchor>
  <xdr:oneCellAnchor>
    <xdr:from>
      <xdr:col>0</xdr:col>
      <xdr:colOff>133350</xdr:colOff>
      <xdr:row>6</xdr:row>
      <xdr:rowOff>19050</xdr:rowOff>
    </xdr:from>
    <xdr:ext cx="6591300" cy="1743075"/>
    <xdr:sp>
      <xdr:nvSpPr>
        <xdr:cNvPr id="2" name="正方形/長方形 6"/>
        <xdr:cNvSpPr>
          <a:spLocks/>
        </xdr:cNvSpPr>
      </xdr:nvSpPr>
      <xdr:spPr>
        <a:xfrm>
          <a:off x="133350" y="1057275"/>
          <a:ext cx="6591300" cy="1743075"/>
        </a:xfrm>
        <a:prstGeom prst="rect">
          <a:avLst/>
        </a:prstGeom>
        <a:noFill/>
        <a:ln w="9525" cmpd="sng">
          <a:noFill/>
        </a:ln>
      </xdr:spPr>
      <xdr:txBody>
        <a:bodyPr vertOverflow="clip" wrap="square" lIns="73152" tIns="32004" rIns="73152" bIns="0"/>
        <a:p>
          <a:pPr algn="ctr">
            <a:defRPr/>
          </a:pPr>
          <a:r>
            <a:rPr lang="en-US" cap="none" sz="2800" b="1" i="0" u="none" baseline="0">
              <a:solidFill>
                <a:srgbClr val="000000"/>
              </a:solidFill>
            </a:rPr>
            <a:t>2022</a:t>
          </a:r>
          <a:r>
            <a:rPr lang="en-US" cap="none" sz="2800" b="1" i="0" u="none" baseline="0">
              <a:solidFill>
                <a:srgbClr val="000000"/>
              </a:solidFill>
            </a:rPr>
            <a:t>年度</a:t>
          </a:r>
          <a:r>
            <a:rPr lang="en-US" cap="none" sz="3600" b="1" i="0" u="none" baseline="0">
              <a:solidFill>
                <a:srgbClr val="000000"/>
              </a:solidFill>
            </a:rPr>
            <a:t>
</a:t>
          </a:r>
          <a:r>
            <a:rPr lang="en-US" cap="none" sz="3600" b="1" i="0" u="none" baseline="0">
              <a:solidFill>
                <a:srgbClr val="000000"/>
              </a:solidFill>
            </a:rPr>
            <a:t>
</a:t>
          </a:r>
          <a:r>
            <a:rPr lang="en-US" cap="none" sz="2600" b="1" i="0" u="none" baseline="0">
              <a:solidFill>
                <a:srgbClr val="000000"/>
              </a:solidFill>
            </a:rPr>
            <a:t>伊豆地区少年サッカー　後期リーグ</a:t>
          </a:r>
        </a:p>
      </xdr:txBody>
    </xdr:sp>
    <xdr:clientData/>
  </xdr:oneCellAnchor>
  <xdr:twoCellAnchor editAs="oneCell">
    <xdr:from>
      <xdr:col>1</xdr:col>
      <xdr:colOff>28575</xdr:colOff>
      <xdr:row>27</xdr:row>
      <xdr:rowOff>9525</xdr:rowOff>
    </xdr:from>
    <xdr:to>
      <xdr:col>8</xdr:col>
      <xdr:colOff>657225</xdr:colOff>
      <xdr:row>47</xdr:row>
      <xdr:rowOff>76200</xdr:rowOff>
    </xdr:to>
    <xdr:pic>
      <xdr:nvPicPr>
        <xdr:cNvPr id="3" name="図 5" descr="サッカー界「みなし開催」に戦々恐々 3度目の緊急事態 | 毎日新聞"/>
        <xdr:cNvPicPr preferRelativeResize="1">
          <a:picLocks noChangeAspect="1"/>
        </xdr:cNvPicPr>
      </xdr:nvPicPr>
      <xdr:blipFill>
        <a:blip r:embed="rId1"/>
        <a:stretch>
          <a:fillRect/>
        </a:stretch>
      </xdr:blipFill>
      <xdr:spPr>
        <a:xfrm>
          <a:off x="714375" y="4629150"/>
          <a:ext cx="5429250" cy="3686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285750</xdr:colOff>
      <xdr:row>36</xdr:row>
      <xdr:rowOff>0</xdr:rowOff>
    </xdr:from>
    <xdr:ext cx="2762250" cy="257175"/>
    <xdr:sp>
      <xdr:nvSpPr>
        <xdr:cNvPr id="1" name="Text Box 4"/>
        <xdr:cNvSpPr txBox="1">
          <a:spLocks noChangeArrowheads="1"/>
        </xdr:cNvSpPr>
      </xdr:nvSpPr>
      <xdr:spPr>
        <a:xfrm>
          <a:off x="6048375" y="10077450"/>
          <a:ext cx="2762250" cy="257175"/>
        </a:xfrm>
        <a:prstGeom prst="rect">
          <a:avLst/>
        </a:prstGeom>
        <a:noFill/>
        <a:ln w="9525" cmpd="sng">
          <a:noFill/>
        </a:ln>
      </xdr:spPr>
      <xdr:txBody>
        <a:bodyPr vertOverflow="clip" wrap="square" lIns="27432" tIns="22860" rIns="27432" bIns="22860" anchor="ctr"/>
        <a:p>
          <a:pPr algn="ctr">
            <a:defRPr/>
          </a:pPr>
          <a:r>
            <a:rPr lang="en-US" cap="none" sz="12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C00000"/>
  </sheetPr>
  <dimension ref="B11:K37"/>
  <sheetViews>
    <sheetView view="pageBreakPreview" zoomScale="75" zoomScaleNormal="75" zoomScaleSheetLayoutView="75" zoomScalePageLayoutView="0" workbookViewId="0" topLeftCell="A4">
      <selection activeCell="J25" sqref="J25"/>
    </sheetView>
  </sheetViews>
  <sheetFormatPr defaultColWidth="9.00390625" defaultRowHeight="13.5"/>
  <cols>
    <col min="1" max="10" width="9.00390625" style="2" customWidth="1"/>
    <col min="11" max="11" width="2.625" style="2" customWidth="1"/>
    <col min="12" max="16384" width="9.00390625" style="2" customWidth="1"/>
  </cols>
  <sheetData>
    <row r="7" ht="14.25"/>
    <row r="8" ht="14.25"/>
    <row r="9" ht="14.25"/>
    <row r="10" ht="14.25"/>
    <row r="11" ht="14.25">
      <c r="K11" s="1"/>
    </row>
    <row r="12" ht="14.25">
      <c r="K12" s="1"/>
    </row>
    <row r="13" ht="14.25">
      <c r="K13" s="1"/>
    </row>
    <row r="14" ht="14.25">
      <c r="K14" s="1"/>
    </row>
    <row r="15" ht="14.25">
      <c r="K15" s="3"/>
    </row>
    <row r="16" ht="14.25"/>
    <row r="17" ht="12">
      <c r="K17" s="1"/>
    </row>
    <row r="18" spans="2:11" ht="12">
      <c r="B18" s="90" t="s">
        <v>60</v>
      </c>
      <c r="C18" s="90"/>
      <c r="D18" s="90"/>
      <c r="E18" s="90"/>
      <c r="F18" s="90"/>
      <c r="G18" s="90"/>
      <c r="H18" s="90"/>
      <c r="I18" s="90"/>
      <c r="K18" s="1"/>
    </row>
    <row r="19" spans="2:11" ht="12">
      <c r="B19" s="90"/>
      <c r="C19" s="90"/>
      <c r="D19" s="90"/>
      <c r="E19" s="90"/>
      <c r="F19" s="90"/>
      <c r="G19" s="90"/>
      <c r="H19" s="90"/>
      <c r="I19" s="90"/>
      <c r="K19" s="1"/>
    </row>
    <row r="20" spans="2:11" ht="12">
      <c r="B20" s="90" t="s">
        <v>7</v>
      </c>
      <c r="C20" s="90"/>
      <c r="D20" s="90"/>
      <c r="E20" s="90"/>
      <c r="F20" s="90"/>
      <c r="G20" s="90"/>
      <c r="H20" s="90"/>
      <c r="I20" s="90"/>
      <c r="K20" s="1"/>
    </row>
    <row r="21" spans="2:11" ht="12">
      <c r="B21" s="90"/>
      <c r="C21" s="90"/>
      <c r="D21" s="90"/>
      <c r="E21" s="90"/>
      <c r="F21" s="90"/>
      <c r="G21" s="90"/>
      <c r="H21" s="90"/>
      <c r="I21" s="90"/>
      <c r="K21" s="1"/>
    </row>
    <row r="22" spans="2:11" ht="19.5" customHeight="1">
      <c r="B22" s="4"/>
      <c r="C22" s="4"/>
      <c r="D22" s="4"/>
      <c r="E22" s="4"/>
      <c r="F22" s="4"/>
      <c r="G22" s="4"/>
      <c r="H22" s="4"/>
      <c r="I22" s="4"/>
      <c r="K22" s="1"/>
    </row>
    <row r="23" spans="2:11" ht="12">
      <c r="B23" s="90" t="s">
        <v>61</v>
      </c>
      <c r="C23" s="90"/>
      <c r="D23" s="90"/>
      <c r="E23" s="90"/>
      <c r="F23" s="90"/>
      <c r="G23" s="90"/>
      <c r="H23" s="90"/>
      <c r="I23" s="90"/>
      <c r="K23" s="1"/>
    </row>
    <row r="24" spans="2:11" ht="12">
      <c r="B24" s="90"/>
      <c r="C24" s="90"/>
      <c r="D24" s="90"/>
      <c r="E24" s="90"/>
      <c r="F24" s="90"/>
      <c r="G24" s="90"/>
      <c r="H24" s="90"/>
      <c r="I24" s="90"/>
      <c r="K24" s="1"/>
    </row>
    <row r="25" spans="2:9" ht="12">
      <c r="B25" s="90" t="s">
        <v>8</v>
      </c>
      <c r="C25" s="90"/>
      <c r="D25" s="90"/>
      <c r="E25" s="90"/>
      <c r="F25" s="90"/>
      <c r="G25" s="90"/>
      <c r="H25" s="90"/>
      <c r="I25" s="90"/>
    </row>
    <row r="26" spans="2:11" ht="12">
      <c r="B26" s="90"/>
      <c r="C26" s="90"/>
      <c r="D26" s="90"/>
      <c r="E26" s="90"/>
      <c r="F26" s="90"/>
      <c r="G26" s="90"/>
      <c r="H26" s="90"/>
      <c r="I26" s="90"/>
      <c r="K26" s="1"/>
    </row>
    <row r="27" ht="12">
      <c r="K27" s="1"/>
    </row>
    <row r="28" ht="14.25">
      <c r="K28" s="1"/>
    </row>
    <row r="29" ht="14.25">
      <c r="K29" s="1"/>
    </row>
    <row r="30" ht="14.25">
      <c r="K30" s="1"/>
    </row>
    <row r="31" ht="13.5" customHeight="1">
      <c r="K31" s="5"/>
    </row>
    <row r="32" ht="13.5" customHeight="1">
      <c r="K32" s="5"/>
    </row>
    <row r="33" ht="14.25"/>
    <row r="34" ht="14.25"/>
    <row r="35" ht="14.25"/>
    <row r="36" ht="15">
      <c r="I36" s="6"/>
    </row>
    <row r="37" ht="15">
      <c r="D37" s="6"/>
    </row>
    <row r="38" ht="14.25"/>
    <row r="39" ht="14.25"/>
    <row r="40" ht="14.25"/>
    <row r="41" ht="14.25"/>
    <row r="42" ht="14.25"/>
    <row r="43" ht="14.25"/>
    <row r="44" ht="14.25"/>
    <row r="45" ht="14.25"/>
    <row r="46" ht="14.25"/>
    <row r="47" ht="14.25"/>
    <row r="53" ht="14.25"/>
    <row r="54" ht="14.25"/>
    <row r="55" ht="14.25"/>
    <row r="59" ht="12.75" customHeight="1"/>
    <row r="60" ht="12" hidden="1"/>
    <row r="61" ht="12" hidden="1"/>
  </sheetData>
  <sheetProtection/>
  <mergeCells count="4">
    <mergeCell ref="B18:I19"/>
    <mergeCell ref="B20:I21"/>
    <mergeCell ref="B23:I24"/>
    <mergeCell ref="B25:I26"/>
  </mergeCells>
  <printOptions/>
  <pageMargins left="0.5905511811023623" right="0.59" top="0.5118110236220472" bottom="0.5511811023622047" header="0.31496062992125984" footer="0.35433070866141736"/>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F75"/>
  <sheetViews>
    <sheetView view="pageBreakPreview" zoomScaleSheetLayoutView="100" zoomScalePageLayoutView="0" workbookViewId="0" topLeftCell="A1">
      <selection activeCell="B57" sqref="B57:F57"/>
    </sheetView>
  </sheetViews>
  <sheetFormatPr defaultColWidth="9.00390625" defaultRowHeight="13.5"/>
  <cols>
    <col min="1" max="1" width="3.125" style="10" customWidth="1"/>
    <col min="2" max="2" width="2.75390625" style="30" customWidth="1"/>
    <col min="3" max="3" width="19.25390625" style="6" customWidth="1"/>
    <col min="4" max="4" width="70.50390625" style="6" customWidth="1"/>
    <col min="5" max="5" width="2.875" style="6" customWidth="1"/>
    <col min="6" max="19" width="3.00390625" style="6" customWidth="1"/>
    <col min="20" max="16384" width="9.00390625" style="6" customWidth="1"/>
  </cols>
  <sheetData>
    <row r="1" spans="1:5" ht="23.25" customHeight="1">
      <c r="A1" s="8" t="s">
        <v>129</v>
      </c>
      <c r="B1" s="9"/>
      <c r="C1" s="9"/>
      <c r="D1" s="9"/>
      <c r="E1" s="9"/>
    </row>
    <row r="2" spans="1:2" s="2" customFormat="1" ht="15.75" customHeight="1">
      <c r="A2" s="10"/>
      <c r="B2" s="11"/>
    </row>
    <row r="3" spans="1:4" s="2" customFormat="1" ht="15" customHeight="1">
      <c r="A3" s="12">
        <v>1</v>
      </c>
      <c r="B3" s="13" t="s">
        <v>4</v>
      </c>
      <c r="C3" s="14"/>
      <c r="D3" s="14"/>
    </row>
    <row r="4" spans="1:6" s="2" customFormat="1" ht="44.25" customHeight="1">
      <c r="A4" s="12"/>
      <c r="B4" s="95" t="s">
        <v>62</v>
      </c>
      <c r="C4" s="95"/>
      <c r="D4" s="95"/>
      <c r="E4" s="95"/>
      <c r="F4" s="95"/>
    </row>
    <row r="5" spans="1:4" s="2" customFormat="1" ht="14.25" customHeight="1">
      <c r="A5" s="12">
        <v>2</v>
      </c>
      <c r="B5" s="15" t="s">
        <v>6</v>
      </c>
      <c r="C5" s="14"/>
      <c r="D5" s="14"/>
    </row>
    <row r="6" spans="1:6" s="2" customFormat="1" ht="17.25" customHeight="1">
      <c r="A6" s="12"/>
      <c r="B6" s="95" t="s">
        <v>11</v>
      </c>
      <c r="C6" s="95"/>
      <c r="D6" s="95"/>
      <c r="E6" s="95"/>
      <c r="F6" s="95"/>
    </row>
    <row r="7" spans="1:6" s="2" customFormat="1" ht="17.25" customHeight="1">
      <c r="A7" s="12"/>
      <c r="B7" s="95"/>
      <c r="C7" s="95"/>
      <c r="D7" s="95"/>
      <c r="E7" s="95"/>
      <c r="F7" s="95"/>
    </row>
    <row r="8" spans="1:6" s="2" customFormat="1" ht="17.25" customHeight="1">
      <c r="A8" s="12"/>
      <c r="B8" s="95"/>
      <c r="C8" s="95"/>
      <c r="D8" s="95"/>
      <c r="E8" s="95"/>
      <c r="F8" s="95"/>
    </row>
    <row r="9" spans="1:4" s="2" customFormat="1" ht="17.25" customHeight="1">
      <c r="A9" s="12">
        <v>3</v>
      </c>
      <c r="B9" s="15" t="s">
        <v>5</v>
      </c>
      <c r="C9" s="13"/>
      <c r="D9" s="13"/>
    </row>
    <row r="10" spans="1:4" s="2" customFormat="1" ht="17.25" customHeight="1">
      <c r="A10" s="12"/>
      <c r="B10" s="13" t="s">
        <v>20</v>
      </c>
      <c r="D10" s="13"/>
    </row>
    <row r="11" spans="1:4" s="2" customFormat="1" ht="17.25" customHeight="1">
      <c r="A11" s="12"/>
      <c r="B11" s="13"/>
      <c r="D11" s="13"/>
    </row>
    <row r="12" spans="1:3" s="2" customFormat="1" ht="17.25" customHeight="1">
      <c r="A12" s="12">
        <v>4</v>
      </c>
      <c r="B12" s="15" t="s">
        <v>12</v>
      </c>
      <c r="C12" s="13"/>
    </row>
    <row r="13" spans="1:3" s="2" customFormat="1" ht="18.75" customHeight="1">
      <c r="A13" s="12"/>
      <c r="B13" s="13" t="s">
        <v>13</v>
      </c>
      <c r="C13" s="13"/>
    </row>
    <row r="14" spans="1:4" s="2" customFormat="1" ht="21" customHeight="1">
      <c r="A14" s="12"/>
      <c r="B14" s="15"/>
      <c r="C14" s="2" t="s">
        <v>14</v>
      </c>
      <c r="D14" s="16" t="s">
        <v>49</v>
      </c>
    </row>
    <row r="15" spans="1:4" s="2" customFormat="1" ht="21" customHeight="1">
      <c r="A15" s="12"/>
      <c r="B15" s="15"/>
      <c r="C15" s="93" t="s">
        <v>44</v>
      </c>
      <c r="D15" s="93" t="s">
        <v>63</v>
      </c>
    </row>
    <row r="16" spans="1:4" s="2" customFormat="1" ht="42.75" customHeight="1">
      <c r="A16" s="12"/>
      <c r="B16" s="15"/>
      <c r="C16" s="93"/>
      <c r="D16" s="93"/>
    </row>
    <row r="17" spans="1:4" s="2" customFormat="1" ht="18" customHeight="1">
      <c r="A17" s="12"/>
      <c r="B17" s="15"/>
      <c r="C17" s="17" t="s">
        <v>22</v>
      </c>
      <c r="D17" s="17" t="s">
        <v>64</v>
      </c>
    </row>
    <row r="18" spans="1:4" s="2" customFormat="1" ht="19.5" customHeight="1">
      <c r="A18" s="12"/>
      <c r="B18" s="15"/>
      <c r="C18" s="17" t="s">
        <v>23</v>
      </c>
      <c r="D18" s="17" t="s">
        <v>65</v>
      </c>
    </row>
    <row r="19" spans="1:4" s="2" customFormat="1" ht="20.25" customHeight="1">
      <c r="A19" s="12"/>
      <c r="B19" s="15"/>
      <c r="D19" s="13" t="s">
        <v>34</v>
      </c>
    </row>
    <row r="20" spans="1:2" s="2" customFormat="1" ht="18" customHeight="1">
      <c r="A20" s="12"/>
      <c r="B20" s="13" t="s">
        <v>15</v>
      </c>
    </row>
    <row r="21" spans="1:4" s="2" customFormat="1" ht="23.25" customHeight="1">
      <c r="A21" s="12"/>
      <c r="B21" s="18"/>
      <c r="C21" s="93" t="s">
        <v>45</v>
      </c>
      <c r="D21" s="96" t="s">
        <v>132</v>
      </c>
    </row>
    <row r="22" spans="1:4" s="2" customFormat="1" ht="21" customHeight="1">
      <c r="A22" s="12"/>
      <c r="B22" s="18"/>
      <c r="C22" s="93"/>
      <c r="D22" s="96"/>
    </row>
    <row r="23" spans="1:4" s="2" customFormat="1" ht="20.25" customHeight="1">
      <c r="A23" s="12"/>
      <c r="B23" s="18"/>
      <c r="C23" s="17" t="s">
        <v>46</v>
      </c>
      <c r="D23" s="17" t="s">
        <v>66</v>
      </c>
    </row>
    <row r="24" spans="1:4" s="2" customFormat="1" ht="18" customHeight="1">
      <c r="A24" s="12"/>
      <c r="B24" s="18"/>
      <c r="C24" s="17" t="s">
        <v>35</v>
      </c>
      <c r="D24" s="17" t="s">
        <v>67</v>
      </c>
    </row>
    <row r="25" spans="1:4" s="2" customFormat="1" ht="18" customHeight="1">
      <c r="A25" s="12"/>
      <c r="B25" s="18"/>
      <c r="C25" s="17"/>
      <c r="D25" s="17"/>
    </row>
    <row r="26" spans="1:4" s="2" customFormat="1" ht="18" customHeight="1">
      <c r="A26" s="12">
        <v>5</v>
      </c>
      <c r="B26" s="15" t="s">
        <v>1</v>
      </c>
      <c r="C26" s="14"/>
      <c r="D26" s="14"/>
    </row>
    <row r="27" spans="1:6" s="2" customFormat="1" ht="18" customHeight="1">
      <c r="A27" s="12"/>
      <c r="B27" s="95" t="s">
        <v>27</v>
      </c>
      <c r="C27" s="95"/>
      <c r="D27" s="95"/>
      <c r="E27" s="95"/>
      <c r="F27" s="95"/>
    </row>
    <row r="28" spans="1:6" s="2" customFormat="1" ht="18" customHeight="1">
      <c r="A28" s="12"/>
      <c r="B28" s="95"/>
      <c r="C28" s="95"/>
      <c r="D28" s="95"/>
      <c r="E28" s="95"/>
      <c r="F28" s="95"/>
    </row>
    <row r="29" spans="1:6" s="2" customFormat="1" ht="27.75" customHeight="1">
      <c r="A29" s="12"/>
      <c r="B29" s="95"/>
      <c r="C29" s="95"/>
      <c r="D29" s="95"/>
      <c r="E29" s="95"/>
      <c r="F29" s="95"/>
    </row>
    <row r="30" spans="1:4" s="2" customFormat="1" ht="18" customHeight="1">
      <c r="A30" s="12">
        <v>6</v>
      </c>
      <c r="B30" s="15" t="s">
        <v>2</v>
      </c>
      <c r="C30" s="14"/>
      <c r="D30" s="14"/>
    </row>
    <row r="31" spans="1:2" s="2" customFormat="1" ht="16.5" customHeight="1">
      <c r="A31" s="6"/>
      <c r="B31" s="13" t="s">
        <v>24</v>
      </c>
    </row>
    <row r="32" spans="1:6" s="2" customFormat="1" ht="18" customHeight="1">
      <c r="A32" s="12"/>
      <c r="B32" s="19"/>
      <c r="C32" s="17" t="s">
        <v>9</v>
      </c>
      <c r="D32" s="95" t="s">
        <v>18</v>
      </c>
      <c r="E32" s="95"/>
      <c r="F32" s="95"/>
    </row>
    <row r="33" spans="1:6" s="2" customFormat="1" ht="18" customHeight="1">
      <c r="A33" s="12"/>
      <c r="B33" s="19"/>
      <c r="C33" s="17"/>
      <c r="D33" s="95"/>
      <c r="E33" s="95"/>
      <c r="F33" s="95"/>
    </row>
    <row r="34" spans="1:6" s="2" customFormat="1" ht="66.75" customHeight="1">
      <c r="A34" s="12"/>
      <c r="B34" s="19"/>
      <c r="C34" s="20" t="s">
        <v>68</v>
      </c>
      <c r="D34" s="95" t="s">
        <v>130</v>
      </c>
      <c r="E34" s="95"/>
      <c r="F34" s="95"/>
    </row>
    <row r="35" spans="1:6" s="2" customFormat="1" ht="30" customHeight="1">
      <c r="A35" s="12"/>
      <c r="B35" s="15"/>
      <c r="C35" s="14"/>
      <c r="D35" s="95"/>
      <c r="E35" s="95"/>
      <c r="F35" s="95"/>
    </row>
    <row r="36" spans="1:4" s="2" customFormat="1" ht="3.75" customHeight="1">
      <c r="A36" s="21"/>
      <c r="B36" s="22"/>
      <c r="C36" s="23"/>
      <c r="D36" s="23"/>
    </row>
    <row r="37" spans="1:4" s="2" customFormat="1" ht="18" customHeight="1">
      <c r="A37" s="21"/>
      <c r="B37" s="24" t="s">
        <v>15</v>
      </c>
      <c r="C37" s="22"/>
      <c r="D37" s="22"/>
    </row>
    <row r="38" spans="1:6" s="2" customFormat="1" ht="30" customHeight="1">
      <c r="A38" s="21"/>
      <c r="B38" s="22"/>
      <c r="C38" s="22" t="s">
        <v>9</v>
      </c>
      <c r="D38" s="95" t="s">
        <v>21</v>
      </c>
      <c r="E38" s="95"/>
      <c r="F38" s="95"/>
    </row>
    <row r="39" spans="1:6" s="2" customFormat="1" ht="63.75" customHeight="1">
      <c r="A39" s="21"/>
      <c r="B39" s="24"/>
      <c r="C39" s="25" t="s">
        <v>69</v>
      </c>
      <c r="D39" s="92" t="s">
        <v>131</v>
      </c>
      <c r="E39" s="92"/>
      <c r="F39" s="92"/>
    </row>
    <row r="40" spans="1:4" s="2" customFormat="1" ht="16.5" customHeight="1">
      <c r="A40" s="21"/>
      <c r="B40" s="24"/>
      <c r="C40" s="26" t="s">
        <v>123</v>
      </c>
      <c r="D40" s="27"/>
    </row>
    <row r="41" spans="1:4" s="2" customFormat="1" ht="10.5" customHeight="1">
      <c r="A41" s="21"/>
      <c r="B41" s="24"/>
      <c r="C41" s="22"/>
      <c r="D41" s="27"/>
    </row>
    <row r="42" spans="1:4" s="2" customFormat="1" ht="16.5" customHeight="1">
      <c r="A42" s="21"/>
      <c r="B42" s="24" t="s">
        <v>25</v>
      </c>
      <c r="C42" s="22"/>
      <c r="D42" s="22"/>
    </row>
    <row r="43" spans="1:4" s="2" customFormat="1" ht="19.5" customHeight="1">
      <c r="A43" s="21"/>
      <c r="B43" s="28"/>
      <c r="C43" s="24" t="s">
        <v>16</v>
      </c>
      <c r="D43" s="22"/>
    </row>
    <row r="44" spans="1:4" s="2" customFormat="1" ht="21.75" customHeight="1">
      <c r="A44" s="21"/>
      <c r="B44" s="24"/>
      <c r="C44" s="22" t="s">
        <v>28</v>
      </c>
      <c r="D44" s="22"/>
    </row>
    <row r="45" spans="1:6" s="2" customFormat="1" ht="37.5" customHeight="1">
      <c r="A45" s="21"/>
      <c r="B45" s="24"/>
      <c r="C45" s="91" t="s">
        <v>133</v>
      </c>
      <c r="D45" s="91"/>
      <c r="E45" s="91"/>
      <c r="F45" s="91"/>
    </row>
    <row r="46" spans="1:6" s="2" customFormat="1" ht="45" customHeight="1">
      <c r="A46" s="21"/>
      <c r="B46" s="24"/>
      <c r="C46" s="92" t="s">
        <v>124</v>
      </c>
      <c r="D46" s="92"/>
      <c r="E46" s="92"/>
      <c r="F46" s="92"/>
    </row>
    <row r="47" spans="1:4" s="2" customFormat="1" ht="20.25" customHeight="1">
      <c r="A47" s="21"/>
      <c r="B47" s="24"/>
      <c r="C47" s="24"/>
      <c r="D47" s="25"/>
    </row>
    <row r="48" spans="1:4" s="2" customFormat="1" ht="18" customHeight="1">
      <c r="A48" s="21"/>
      <c r="B48" s="24"/>
      <c r="C48" s="22" t="s">
        <v>26</v>
      </c>
      <c r="D48" s="22"/>
    </row>
    <row r="49" spans="1:6" s="2" customFormat="1" ht="105.75" customHeight="1">
      <c r="A49" s="21"/>
      <c r="B49" s="24"/>
      <c r="C49" s="91" t="s">
        <v>125</v>
      </c>
      <c r="D49" s="91"/>
      <c r="E49" s="91"/>
      <c r="F49" s="91"/>
    </row>
    <row r="50" spans="1:5" s="2" customFormat="1" ht="10.5" customHeight="1">
      <c r="A50" s="21"/>
      <c r="B50" s="24"/>
      <c r="C50" s="22"/>
      <c r="D50" s="22"/>
      <c r="E50" s="29"/>
    </row>
    <row r="51" spans="1:5" s="2" customFormat="1" ht="18.75" customHeight="1">
      <c r="A51" s="10">
        <v>7</v>
      </c>
      <c r="B51" s="11" t="s">
        <v>42</v>
      </c>
      <c r="D51" s="13"/>
      <c r="E51" s="29"/>
    </row>
    <row r="52" spans="1:6" s="2" customFormat="1" ht="21" customHeight="1">
      <c r="A52" s="10"/>
      <c r="B52" s="93" t="s">
        <v>126</v>
      </c>
      <c r="C52" s="93"/>
      <c r="D52" s="93"/>
      <c r="E52" s="93"/>
      <c r="F52" s="93"/>
    </row>
    <row r="53" spans="2:6" s="2" customFormat="1" ht="21" customHeight="1">
      <c r="B53" s="93"/>
      <c r="C53" s="93"/>
      <c r="D53" s="93"/>
      <c r="E53" s="93"/>
      <c r="F53" s="93"/>
    </row>
    <row r="54" spans="2:6" s="2" customFormat="1" ht="17.25" customHeight="1">
      <c r="B54" s="93"/>
      <c r="C54" s="93"/>
      <c r="D54" s="93"/>
      <c r="E54" s="93"/>
      <c r="F54" s="93"/>
    </row>
    <row r="55" spans="1:6" s="2" customFormat="1" ht="36" customHeight="1">
      <c r="A55" s="12"/>
      <c r="B55" s="94" t="s">
        <v>43</v>
      </c>
      <c r="C55" s="94"/>
      <c r="D55" s="94"/>
      <c r="E55" s="94"/>
      <c r="F55" s="94"/>
    </row>
    <row r="56" spans="1:6" s="2" customFormat="1" ht="57" customHeight="1">
      <c r="A56" s="21"/>
      <c r="B56" s="91" t="s">
        <v>127</v>
      </c>
      <c r="C56" s="91"/>
      <c r="D56" s="91"/>
      <c r="E56" s="91"/>
      <c r="F56" s="91"/>
    </row>
    <row r="57" spans="1:6" s="2" customFormat="1" ht="50.25" customHeight="1">
      <c r="A57" s="21"/>
      <c r="B57" s="91" t="s">
        <v>36</v>
      </c>
      <c r="C57" s="91"/>
      <c r="D57" s="91"/>
      <c r="E57" s="91"/>
      <c r="F57" s="91"/>
    </row>
    <row r="58" spans="1:6" s="2" customFormat="1" ht="41.25" customHeight="1">
      <c r="A58" s="21"/>
      <c r="B58" s="91" t="s">
        <v>37</v>
      </c>
      <c r="C58" s="91"/>
      <c r="D58" s="91"/>
      <c r="E58" s="91"/>
      <c r="F58" s="91"/>
    </row>
    <row r="59" spans="1:4" s="2" customFormat="1" ht="24" customHeight="1">
      <c r="A59" s="21"/>
      <c r="B59" s="22" t="s">
        <v>38</v>
      </c>
      <c r="C59" s="23"/>
      <c r="D59" s="22"/>
    </row>
    <row r="60" spans="1:4" s="2" customFormat="1" ht="26.25" customHeight="1">
      <c r="A60" s="21"/>
      <c r="B60" s="22" t="s">
        <v>39</v>
      </c>
      <c r="C60" s="23"/>
      <c r="D60" s="22"/>
    </row>
    <row r="61" spans="1:6" ht="36.75" customHeight="1">
      <c r="A61" s="21"/>
      <c r="B61" s="91" t="s">
        <v>128</v>
      </c>
      <c r="C61" s="91"/>
      <c r="D61" s="91"/>
      <c r="E61" s="91"/>
      <c r="F61" s="91"/>
    </row>
    <row r="62" spans="1:6" ht="34.5" customHeight="1">
      <c r="A62" s="21"/>
      <c r="B62" s="91"/>
      <c r="C62" s="91"/>
      <c r="D62" s="91"/>
      <c r="E62" s="91"/>
      <c r="F62" s="91"/>
    </row>
    <row r="63" spans="1:6" ht="40.5" customHeight="1">
      <c r="A63" s="21"/>
      <c r="B63" s="91" t="s">
        <v>40</v>
      </c>
      <c r="C63" s="91"/>
      <c r="D63" s="91"/>
      <c r="E63" s="91"/>
      <c r="F63" s="91"/>
    </row>
    <row r="64" spans="1:6" ht="39.75" customHeight="1">
      <c r="A64" s="21"/>
      <c r="B64" s="91" t="s">
        <v>41</v>
      </c>
      <c r="C64" s="91"/>
      <c r="D64" s="91"/>
      <c r="E64" s="91"/>
      <c r="F64" s="91"/>
    </row>
    <row r="65" spans="1:6" ht="30" customHeight="1">
      <c r="A65" s="21"/>
      <c r="B65" s="91" t="s">
        <v>70</v>
      </c>
      <c r="C65" s="91"/>
      <c r="D65" s="91"/>
      <c r="E65" s="91"/>
      <c r="F65" s="91"/>
    </row>
    <row r="66" spans="1:5" ht="9" customHeight="1">
      <c r="A66" s="21"/>
      <c r="B66" s="25"/>
      <c r="C66" s="25"/>
      <c r="D66" s="25"/>
      <c r="E66" s="2"/>
    </row>
    <row r="67" spans="1:5" ht="19.5" customHeight="1">
      <c r="A67" s="21">
        <v>8</v>
      </c>
      <c r="B67" s="24" t="s">
        <v>3</v>
      </c>
      <c r="C67" s="23"/>
      <c r="D67" s="22"/>
      <c r="E67" s="2"/>
    </row>
    <row r="68" spans="1:5" ht="26.25" customHeight="1">
      <c r="A68" s="21"/>
      <c r="B68" s="24"/>
      <c r="C68" s="22" t="s">
        <v>19</v>
      </c>
      <c r="D68" s="22"/>
      <c r="E68" s="2"/>
    </row>
    <row r="69" spans="2:5" ht="20.25" customHeight="1">
      <c r="B69" s="11"/>
      <c r="C69" s="2"/>
      <c r="D69" s="2"/>
      <c r="E69" s="2"/>
    </row>
    <row r="70" spans="2:5" ht="13.5">
      <c r="B70" s="11"/>
      <c r="C70" s="2"/>
      <c r="D70" s="2"/>
      <c r="E70" s="2"/>
    </row>
    <row r="71" spans="2:5" ht="13.5">
      <c r="B71" s="11"/>
      <c r="C71" s="2"/>
      <c r="D71" s="2"/>
      <c r="E71" s="2"/>
    </row>
    <row r="72" spans="2:5" ht="13.5">
      <c r="B72" s="11"/>
      <c r="C72" s="2"/>
      <c r="D72" s="2"/>
      <c r="E72" s="2"/>
    </row>
    <row r="73" spans="2:5" ht="13.5">
      <c r="B73" s="11"/>
      <c r="C73" s="2"/>
      <c r="D73" s="2"/>
      <c r="E73" s="2"/>
    </row>
    <row r="74" spans="2:5" ht="13.5">
      <c r="B74" s="11"/>
      <c r="C74" s="2"/>
      <c r="D74" s="2"/>
      <c r="E74" s="2"/>
    </row>
    <row r="75" ht="13.5">
      <c r="E75" s="2"/>
    </row>
  </sheetData>
  <sheetProtection/>
  <mergeCells count="23">
    <mergeCell ref="B4:F4"/>
    <mergeCell ref="B6:F8"/>
    <mergeCell ref="B27:F29"/>
    <mergeCell ref="D34:F35"/>
    <mergeCell ref="D32:F33"/>
    <mergeCell ref="D38:F38"/>
    <mergeCell ref="C15:C16"/>
    <mergeCell ref="C21:C22"/>
    <mergeCell ref="D21:D22"/>
    <mergeCell ref="D15:D16"/>
    <mergeCell ref="C45:F45"/>
    <mergeCell ref="C49:F49"/>
    <mergeCell ref="B52:F54"/>
    <mergeCell ref="B55:F55"/>
    <mergeCell ref="B56:F56"/>
    <mergeCell ref="D39:F39"/>
    <mergeCell ref="B58:F58"/>
    <mergeCell ref="B61:F62"/>
    <mergeCell ref="B63:F63"/>
    <mergeCell ref="B64:F64"/>
    <mergeCell ref="B65:F65"/>
    <mergeCell ref="C46:F46"/>
    <mergeCell ref="B57:F57"/>
  </mergeCells>
  <printOptions/>
  <pageMargins left="0.65" right="0.59" top="0.65" bottom="0.6" header="0.45" footer="0.31"/>
  <pageSetup horizontalDpi="600" verticalDpi="600" orientation="portrait" paperSize="9" scale="83" r:id="rId1"/>
  <rowBreaks count="1" manualBreakCount="1">
    <brk id="35" max="255" man="1"/>
  </rowBreaks>
</worksheet>
</file>

<file path=xl/worksheets/sheet3.xml><?xml version="1.0" encoding="utf-8"?>
<worksheet xmlns="http://schemas.openxmlformats.org/spreadsheetml/2006/main" xmlns:r="http://schemas.openxmlformats.org/officeDocument/2006/relationships">
  <sheetPr>
    <tabColor rgb="FFFFFF00"/>
    <pageSetUpPr fitToPage="1"/>
  </sheetPr>
  <dimension ref="A1:W48"/>
  <sheetViews>
    <sheetView tabSelected="1" zoomScalePageLayoutView="0" workbookViewId="0" topLeftCell="A34">
      <selection activeCell="J50" sqref="J50"/>
    </sheetView>
  </sheetViews>
  <sheetFormatPr defaultColWidth="9.00390625" defaultRowHeight="13.5"/>
  <cols>
    <col min="1" max="1" width="5.75390625" style="2" customWidth="1"/>
    <col min="2" max="2" width="13.50390625" style="2" customWidth="1"/>
    <col min="3" max="22" width="4.50390625" style="2" customWidth="1"/>
    <col min="23" max="16384" width="9.00390625" style="2" customWidth="1"/>
  </cols>
  <sheetData>
    <row r="1" spans="1:23" ht="58.5" customHeight="1">
      <c r="A1" s="97" t="s">
        <v>121</v>
      </c>
      <c r="B1" s="97"/>
      <c r="C1" s="97"/>
      <c r="D1" s="97"/>
      <c r="E1" s="97"/>
      <c r="F1" s="97"/>
      <c r="G1" s="97"/>
      <c r="H1" s="97"/>
      <c r="I1" s="97"/>
      <c r="J1" s="97"/>
      <c r="K1" s="97"/>
      <c r="L1" s="97"/>
      <c r="M1" s="97"/>
      <c r="N1" s="97"/>
      <c r="O1" s="97"/>
      <c r="P1" s="97"/>
      <c r="Q1" s="97"/>
      <c r="R1" s="97"/>
      <c r="S1" s="97"/>
      <c r="T1" s="97"/>
      <c r="U1" s="97"/>
      <c r="V1" s="97"/>
      <c r="W1" s="31"/>
    </row>
    <row r="2" spans="1:23" ht="21" customHeight="1">
      <c r="A2" s="32"/>
      <c r="B2" s="33"/>
      <c r="C2" s="34"/>
      <c r="D2" s="34"/>
      <c r="E2" s="34"/>
      <c r="F2" s="34"/>
      <c r="G2" s="34"/>
      <c r="H2" s="34"/>
      <c r="I2" s="34"/>
      <c r="J2" s="34"/>
      <c r="K2" s="34"/>
      <c r="L2" s="34"/>
      <c r="M2" s="187" t="s">
        <v>71</v>
      </c>
      <c r="N2" s="187"/>
      <c r="O2" s="187"/>
      <c r="P2" s="187"/>
      <c r="Q2" s="187"/>
      <c r="R2" s="187"/>
      <c r="S2" s="187"/>
      <c r="T2" s="187"/>
      <c r="U2" s="187"/>
      <c r="V2" s="187"/>
      <c r="W2" s="187"/>
    </row>
    <row r="3" spans="1:23" ht="21" customHeight="1">
      <c r="A3" s="32"/>
      <c r="B3" s="35" t="s">
        <v>115</v>
      </c>
      <c r="C3" s="36"/>
      <c r="D3" s="36"/>
      <c r="E3" s="36"/>
      <c r="F3" s="37" t="s">
        <v>116</v>
      </c>
      <c r="G3" s="36"/>
      <c r="H3" s="37"/>
      <c r="I3" s="37"/>
      <c r="J3" s="36"/>
      <c r="K3" s="34"/>
      <c r="L3" s="37" t="s">
        <v>73</v>
      </c>
      <c r="M3" s="37"/>
      <c r="N3" s="37"/>
      <c r="O3" s="38"/>
      <c r="P3" s="37"/>
      <c r="Q3" s="37"/>
      <c r="R3" s="37"/>
      <c r="S3" s="37" t="s">
        <v>74</v>
      </c>
      <c r="T3" s="36"/>
      <c r="U3" s="37"/>
      <c r="V3" s="37"/>
      <c r="W3" s="39"/>
    </row>
    <row r="4" spans="1:23" ht="21" customHeight="1">
      <c r="A4" s="32"/>
      <c r="B4" s="40"/>
      <c r="C4" s="34"/>
      <c r="D4" s="34"/>
      <c r="E4" s="34"/>
      <c r="F4" s="34"/>
      <c r="G4" s="34"/>
      <c r="H4" s="7"/>
      <c r="I4" s="7"/>
      <c r="J4" s="34"/>
      <c r="K4" s="7"/>
      <c r="L4" s="7"/>
      <c r="M4" s="7"/>
      <c r="N4" s="7"/>
      <c r="O4" s="7"/>
      <c r="P4" s="7"/>
      <c r="Q4" s="7"/>
      <c r="R4" s="7"/>
      <c r="S4" s="7"/>
      <c r="T4" s="34"/>
      <c r="U4" s="34"/>
      <c r="V4" s="34"/>
      <c r="W4" s="39"/>
    </row>
    <row r="5" spans="1:23" ht="21" customHeight="1">
      <c r="A5" s="32"/>
      <c r="B5" s="41" t="s">
        <v>48</v>
      </c>
      <c r="C5" s="42" t="s">
        <v>117</v>
      </c>
      <c r="D5" s="34"/>
      <c r="E5" s="34"/>
      <c r="F5" s="34"/>
      <c r="G5" s="34"/>
      <c r="H5" s="7"/>
      <c r="I5" s="7"/>
      <c r="J5" s="34"/>
      <c r="K5" s="7"/>
      <c r="L5" s="7"/>
      <c r="M5" s="7"/>
      <c r="N5" s="7"/>
      <c r="O5" s="7"/>
      <c r="P5" s="7"/>
      <c r="Q5" s="7"/>
      <c r="R5" s="7"/>
      <c r="S5" s="7"/>
      <c r="T5" s="43"/>
      <c r="U5" s="43"/>
      <c r="V5" s="43"/>
      <c r="W5" s="39"/>
    </row>
    <row r="6" spans="1:23" ht="21" customHeight="1" thickBot="1">
      <c r="A6" s="32"/>
      <c r="B6" s="41" t="s">
        <v>75</v>
      </c>
      <c r="C6" s="42" t="s">
        <v>118</v>
      </c>
      <c r="D6" s="34"/>
      <c r="E6" s="34"/>
      <c r="F6" s="34"/>
      <c r="G6" s="34"/>
      <c r="H6" s="7"/>
      <c r="I6" s="7"/>
      <c r="J6" s="34"/>
      <c r="K6" s="7"/>
      <c r="L6" s="7"/>
      <c r="M6" s="7"/>
      <c r="N6" s="7"/>
      <c r="O6" s="7"/>
      <c r="P6" s="7"/>
      <c r="Q6" s="7"/>
      <c r="R6" s="7"/>
      <c r="S6" s="7"/>
      <c r="T6" s="188" t="s">
        <v>96</v>
      </c>
      <c r="U6" s="188"/>
      <c r="V6" s="188"/>
      <c r="W6" s="39"/>
    </row>
    <row r="7" spans="1:23" ht="21" customHeight="1">
      <c r="A7" s="32"/>
      <c r="B7" s="171" t="s">
        <v>76</v>
      </c>
      <c r="C7" s="189" t="str">
        <f>IF(B9="","",B9)</f>
        <v>マーレ</v>
      </c>
      <c r="D7" s="190"/>
      <c r="E7" s="191"/>
      <c r="F7" s="195" t="str">
        <f>IF(B11="","",B11)</f>
        <v>函南東</v>
      </c>
      <c r="G7" s="190"/>
      <c r="H7" s="191"/>
      <c r="I7" s="195" t="str">
        <f>IF(B13="","",B13)</f>
        <v>レアーレ</v>
      </c>
      <c r="J7" s="190"/>
      <c r="K7" s="191"/>
      <c r="L7" s="195" t="str">
        <f>IF(B15="","",B15)</f>
        <v>函南</v>
      </c>
      <c r="M7" s="190"/>
      <c r="N7" s="190"/>
      <c r="O7" s="197" t="s">
        <v>53</v>
      </c>
      <c r="P7" s="181" t="s">
        <v>54</v>
      </c>
      <c r="Q7" s="181" t="s">
        <v>55</v>
      </c>
      <c r="R7" s="181" t="s">
        <v>56</v>
      </c>
      <c r="S7" s="181" t="s">
        <v>0</v>
      </c>
      <c r="T7" s="181" t="s">
        <v>57</v>
      </c>
      <c r="U7" s="183" t="s">
        <v>58</v>
      </c>
      <c r="V7" s="185" t="s">
        <v>59</v>
      </c>
      <c r="W7" s="44"/>
    </row>
    <row r="8" spans="1:23" ht="21" customHeight="1" thickBot="1">
      <c r="A8" s="32"/>
      <c r="B8" s="172"/>
      <c r="C8" s="192"/>
      <c r="D8" s="193"/>
      <c r="E8" s="194"/>
      <c r="F8" s="196"/>
      <c r="G8" s="193"/>
      <c r="H8" s="194"/>
      <c r="I8" s="196"/>
      <c r="J8" s="193"/>
      <c r="K8" s="194"/>
      <c r="L8" s="196"/>
      <c r="M8" s="193"/>
      <c r="N8" s="193"/>
      <c r="O8" s="198"/>
      <c r="P8" s="182"/>
      <c r="Q8" s="182"/>
      <c r="R8" s="182"/>
      <c r="S8" s="182"/>
      <c r="T8" s="182"/>
      <c r="U8" s="184"/>
      <c r="V8" s="186"/>
      <c r="W8" s="44"/>
    </row>
    <row r="9" spans="1:23" ht="21" customHeight="1">
      <c r="A9" s="98" t="s">
        <v>107</v>
      </c>
      <c r="B9" s="166" t="s">
        <v>113</v>
      </c>
      <c r="C9" s="167"/>
      <c r="D9" s="167"/>
      <c r="E9" s="168"/>
      <c r="F9" s="45"/>
      <c r="G9" s="46">
        <f>IF(F10="","",IF(F10=H10,"△",IF(F10&gt;=H10,"○","×")))</f>
      </c>
      <c r="H9" s="47"/>
      <c r="I9" s="45"/>
      <c r="J9" s="46">
        <f>IF(I10="","",IF(I10=K10,"△",IF(I10&gt;=K10,"○","×")))</f>
      </c>
      <c r="K9" s="48"/>
      <c r="L9" s="49"/>
      <c r="M9" s="46">
        <f>IF(L10="","",IF(L10=N10,"△",IF(L10&gt;=N10,"○","×")))</f>
      </c>
      <c r="N9" s="50"/>
      <c r="O9" s="169">
        <f>IF(AND($D9="",$G9="",$J9="",$M9=""),"",COUNTIF($C9:$N9,"○"))</f>
      </c>
      <c r="P9" s="157">
        <f>IF(AND($D9="",$G9="",$J9="",$M9=""),"",COUNTIF($C9:$N9,"△"))</f>
      </c>
      <c r="Q9" s="157">
        <f>IF(AND($D9="",$G9="",$J9="",$M9=""),"",COUNTIF($C9:$N9,"×"))</f>
      </c>
      <c r="R9" s="157">
        <f>IF(O9="","",(O9*3)+(P9*1))</f>
      </c>
      <c r="S9" s="157">
        <f>IF(O9="","",SUM(C10,F10,I10,L10,))</f>
      </c>
      <c r="T9" s="157">
        <f>IF(O9="","",SUM(E10,H10,K10,N10))</f>
      </c>
      <c r="U9" s="158">
        <f>IF(O9="","",S9-T9)</f>
      </c>
      <c r="V9" s="127">
        <f>IF(R9="","",RANK(W9,$W7:$W14,0))</f>
      </c>
      <c r="W9" s="129">
        <f>IF(U9="","",$R9*100+$S9*10+U9)</f>
      </c>
    </row>
    <row r="10" spans="1:23" ht="21" customHeight="1">
      <c r="A10" s="98"/>
      <c r="B10" s="135"/>
      <c r="C10" s="147"/>
      <c r="D10" s="147"/>
      <c r="E10" s="148"/>
      <c r="F10" s="51">
        <f>IF(E12="","",B14)</f>
      </c>
      <c r="G10" s="52" t="s">
        <v>17</v>
      </c>
      <c r="H10" s="53">
        <f>IF(C12="","",C12)</f>
      </c>
      <c r="I10" s="51">
        <f>IF(E14="","",E14)</f>
      </c>
      <c r="J10" s="54" t="s">
        <v>17</v>
      </c>
      <c r="K10" s="53">
        <f>IF(C14="","",C14)</f>
      </c>
      <c r="L10" s="51">
        <f>IF(E16="","",E16)</f>
      </c>
      <c r="M10" s="54" t="s">
        <v>17</v>
      </c>
      <c r="N10" s="54">
        <f>IF(C16="","",C16)</f>
      </c>
      <c r="O10" s="141"/>
      <c r="P10" s="100"/>
      <c r="Q10" s="100"/>
      <c r="R10" s="100"/>
      <c r="S10" s="100"/>
      <c r="T10" s="100"/>
      <c r="U10" s="102"/>
      <c r="V10" s="144"/>
      <c r="W10" s="129"/>
    </row>
    <row r="11" spans="1:23" ht="21" customHeight="1">
      <c r="A11" s="98" t="s">
        <v>108</v>
      </c>
      <c r="B11" s="135" t="s">
        <v>32</v>
      </c>
      <c r="C11" s="55"/>
      <c r="D11" s="56">
        <f>IF(C12="","",IF(C12=E12,"△",IF(C12&gt;=E12,"○","×")))</f>
      </c>
      <c r="E11" s="57"/>
      <c r="F11" s="151"/>
      <c r="G11" s="152"/>
      <c r="H11" s="153"/>
      <c r="I11" s="49"/>
      <c r="J11" s="46">
        <f>IF(I12="","",IF(I12=K12,"△",IF(I12&gt;=K12,"○","×")))</f>
      </c>
      <c r="K11" s="48"/>
      <c r="L11" s="49"/>
      <c r="M11" s="46">
        <f>IF(L12="","",IF(L12=N12,"△",IF(L12&gt;=N12,"○","×")))</f>
      </c>
      <c r="N11" s="50"/>
      <c r="O11" s="141">
        <f>IF(AND($D11="",$G11="",$J11="",$M11=""),"",COUNTIF($C11:$N11,"○"))</f>
      </c>
      <c r="P11" s="100">
        <f>IF(AND($D11="",$G11="",$J11="",$M11=""),"",COUNTIF($C11:$N11,"△"))</f>
      </c>
      <c r="Q11" s="100">
        <f>IF(AND($D11="",$G11="",$J11="",$M11=""),"",COUNTIF($C11:$N11,"×"))</f>
      </c>
      <c r="R11" s="100">
        <f>IF(O11="","",(O11*3)+(P11*1))</f>
      </c>
      <c r="S11" s="100">
        <f>IF(O11="","",SUM(C12,F12,I12,L12,))</f>
      </c>
      <c r="T11" s="100">
        <f>IF(O11="","",SUM(E12,H12,K12,N12))</f>
      </c>
      <c r="U11" s="101">
        <f>IF(O11="","",S11-T11)</f>
      </c>
      <c r="V11" s="127">
        <f>IF(R11="","",RANK(W11,$W9:$W16,0))</f>
      </c>
      <c r="W11" s="129">
        <f>IF(U11="","",$R11*100+$S11*10+U11)</f>
      </c>
    </row>
    <row r="12" spans="1:23" ht="21" customHeight="1">
      <c r="A12" s="98"/>
      <c r="B12" s="135"/>
      <c r="C12" s="58"/>
      <c r="D12" s="52" t="s">
        <v>17</v>
      </c>
      <c r="E12" s="59"/>
      <c r="F12" s="154"/>
      <c r="G12" s="155"/>
      <c r="H12" s="156"/>
      <c r="I12" s="51">
        <f>IF(H14="","",H14)</f>
      </c>
      <c r="J12" s="54" t="s">
        <v>17</v>
      </c>
      <c r="K12" s="53">
        <f>IF(F14="","",F14)</f>
      </c>
      <c r="L12" s="51">
        <f>IF(H16="","",H16)</f>
      </c>
      <c r="M12" s="54" t="s">
        <v>17</v>
      </c>
      <c r="N12" s="54">
        <f>IF(F16="","",F16)</f>
      </c>
      <c r="O12" s="141"/>
      <c r="P12" s="100"/>
      <c r="Q12" s="100"/>
      <c r="R12" s="100"/>
      <c r="S12" s="100"/>
      <c r="T12" s="100"/>
      <c r="U12" s="102"/>
      <c r="V12" s="144"/>
      <c r="W12" s="129"/>
    </row>
    <row r="13" spans="1:23" ht="21" customHeight="1">
      <c r="A13" s="98" t="s">
        <v>109</v>
      </c>
      <c r="B13" s="135" t="s">
        <v>114</v>
      </c>
      <c r="C13" s="60"/>
      <c r="D13" s="46">
        <f>IF(C14="","",IF(C14=E14,"△",IF(C14&gt;=E14,"○","×")))</f>
      </c>
      <c r="E13" s="61"/>
      <c r="F13" s="62"/>
      <c r="G13" s="46">
        <f>IF(F14="","",IF(F14=H14,"△",IF(F14&gt;=H14,"○","×")))</f>
      </c>
      <c r="H13" s="61"/>
      <c r="I13" s="137"/>
      <c r="J13" s="138"/>
      <c r="K13" s="145"/>
      <c r="L13" s="49"/>
      <c r="M13" s="46">
        <f>IF(L14="","",IF(L14=N14,"△",IF(L14&gt;=N14,"○","×")))</f>
      </c>
      <c r="N13" s="50"/>
      <c r="O13" s="141">
        <f>IF(AND($D13="",$G13="",$J13="",$M13=""),"",COUNTIF($C13:$N13,"○"))</f>
      </c>
      <c r="P13" s="100">
        <f>IF(AND($D13="",$G13="",$J13="",$M13=""),"",COUNTIF($C13:$N13,"△"))</f>
      </c>
      <c r="Q13" s="100">
        <f>IF(AND($D13="",$G13="",$J13="",$M13=""),"",COUNTIF($C13:$N13,"×"))</f>
      </c>
      <c r="R13" s="100">
        <f>IF(O13="","",(O13*3)+(P13*1))</f>
      </c>
      <c r="S13" s="100">
        <f>IF(O13="","",SUM(C14,F14,I14,L14,))</f>
      </c>
      <c r="T13" s="100">
        <f>IF(O13="","",SUM(E14,H14,K14,N14))</f>
      </c>
      <c r="U13" s="101">
        <f>IF(O13="","",S13-T13)</f>
      </c>
      <c r="V13" s="127">
        <f>IF(R13="","",RANK(W13,$W9:$W16,0))</f>
      </c>
      <c r="W13" s="129">
        <f>IF(U13="","",$R13*100+$S13*10+U13)</f>
      </c>
    </row>
    <row r="14" spans="1:23" ht="21" customHeight="1">
      <c r="A14" s="98"/>
      <c r="B14" s="135"/>
      <c r="C14" s="58"/>
      <c r="D14" s="52" t="s">
        <v>17</v>
      </c>
      <c r="E14" s="59"/>
      <c r="F14" s="58"/>
      <c r="G14" s="52" t="s">
        <v>17</v>
      </c>
      <c r="H14" s="59"/>
      <c r="I14" s="146"/>
      <c r="J14" s="147"/>
      <c r="K14" s="148"/>
      <c r="L14" s="51">
        <f>IF(K16="","",K16)</f>
      </c>
      <c r="M14" s="54" t="s">
        <v>17</v>
      </c>
      <c r="N14" s="54">
        <f>IF(I16="","",I16)</f>
      </c>
      <c r="O14" s="141"/>
      <c r="P14" s="100"/>
      <c r="Q14" s="100"/>
      <c r="R14" s="100"/>
      <c r="S14" s="100"/>
      <c r="T14" s="100"/>
      <c r="U14" s="102"/>
      <c r="V14" s="144"/>
      <c r="W14" s="129"/>
    </row>
    <row r="15" spans="1:23" ht="21" customHeight="1">
      <c r="A15" s="98"/>
      <c r="B15" s="135" t="s">
        <v>30</v>
      </c>
      <c r="C15" s="60"/>
      <c r="D15" s="46">
        <f>IF(C16="","",IF(C16=E16,"△",IF(C16&gt;=E16,"○","×")))</f>
      </c>
      <c r="E15" s="61"/>
      <c r="F15" s="62"/>
      <c r="G15" s="46">
        <f>IF(F16="","",IF(F16=H16,"△",IF(F16&gt;=H16,"○","×")))</f>
      </c>
      <c r="H15" s="61"/>
      <c r="I15" s="62"/>
      <c r="J15" s="46">
        <f>IF(I16="","",IF(I16=K16,"△",IF(I16&gt;=K16,"○","×")))</f>
      </c>
      <c r="K15" s="61"/>
      <c r="L15" s="137"/>
      <c r="M15" s="138"/>
      <c r="N15" s="138"/>
      <c r="O15" s="141">
        <f>IF(AND($D15="",$G15="",$J15="",$M15=""),"",COUNTIF($C15:$N15,"○"))</f>
      </c>
      <c r="P15" s="100">
        <f>IF(AND($D15="",$G15="",$J15="",$M15=""),"",COUNTIF($C15:$N15,"△"))</f>
      </c>
      <c r="Q15" s="100">
        <f>IF(AND($D15="",$G15="",$J15="",$M15=""),"",COUNTIF($C15:$N15,"×"))</f>
      </c>
      <c r="R15" s="100">
        <f>IF(O15="","",(O15*3)+(P15*1))</f>
      </c>
      <c r="S15" s="100">
        <f>IF(O15="","",SUM(C16,F16,I16,L16,))</f>
      </c>
      <c r="T15" s="100">
        <f>IF(O15="","",SUM(E16,H16,K16,N16))</f>
      </c>
      <c r="U15" s="101">
        <f>IF(O15="","",S15-T15)</f>
      </c>
      <c r="V15" s="127">
        <f>IF(R15="","",RANK(W15,$W11:$W18,0))</f>
      </c>
      <c r="W15" s="129">
        <f>IF(U15="","",$R15*100+$S15*10+U15)</f>
      </c>
    </row>
    <row r="16" spans="1:23" ht="21" customHeight="1" thickBot="1">
      <c r="A16" s="98"/>
      <c r="B16" s="136"/>
      <c r="C16" s="63"/>
      <c r="D16" s="64" t="s">
        <v>17</v>
      </c>
      <c r="E16" s="65"/>
      <c r="F16" s="63"/>
      <c r="G16" s="64" t="s">
        <v>17</v>
      </c>
      <c r="H16" s="65"/>
      <c r="I16" s="63"/>
      <c r="J16" s="64" t="s">
        <v>17</v>
      </c>
      <c r="K16" s="65"/>
      <c r="L16" s="139"/>
      <c r="M16" s="140"/>
      <c r="N16" s="140"/>
      <c r="O16" s="142"/>
      <c r="P16" s="125"/>
      <c r="Q16" s="125"/>
      <c r="R16" s="125"/>
      <c r="S16" s="125"/>
      <c r="T16" s="125"/>
      <c r="U16" s="126"/>
      <c r="V16" s="128"/>
      <c r="W16" s="129"/>
    </row>
    <row r="17" spans="1:23" ht="21" customHeight="1" thickBot="1">
      <c r="A17" s="39"/>
      <c r="B17" s="66"/>
      <c r="C17" s="67"/>
      <c r="D17" s="67"/>
      <c r="E17" s="67"/>
      <c r="F17" s="67"/>
      <c r="G17" s="67"/>
      <c r="H17" s="67"/>
      <c r="I17" s="67"/>
      <c r="J17" s="67"/>
      <c r="K17" s="67"/>
      <c r="L17" s="68"/>
      <c r="M17" s="68"/>
      <c r="N17" s="68"/>
      <c r="O17" s="69"/>
      <c r="P17" s="69"/>
      <c r="Q17" s="69"/>
      <c r="R17" s="69"/>
      <c r="S17" s="69"/>
      <c r="T17" s="69"/>
      <c r="U17" s="70"/>
      <c r="V17" s="71"/>
      <c r="W17" s="72"/>
    </row>
    <row r="18" spans="1:23" ht="21" customHeight="1" thickBot="1">
      <c r="A18" s="32"/>
      <c r="B18" s="73" t="s">
        <v>77</v>
      </c>
      <c r="C18" s="130" t="s">
        <v>78</v>
      </c>
      <c r="D18" s="130"/>
      <c r="E18" s="130"/>
      <c r="F18" s="131" t="s">
        <v>79</v>
      </c>
      <c r="G18" s="130"/>
      <c r="H18" s="130"/>
      <c r="I18" s="130"/>
      <c r="J18" s="130"/>
      <c r="K18" s="130"/>
      <c r="L18" s="130"/>
      <c r="M18" s="130"/>
      <c r="N18" s="130"/>
      <c r="O18" s="130"/>
      <c r="P18" s="132"/>
      <c r="Q18" s="133" t="s">
        <v>80</v>
      </c>
      <c r="R18" s="133"/>
      <c r="S18" s="133"/>
      <c r="T18" s="133" t="s">
        <v>10</v>
      </c>
      <c r="U18" s="133"/>
      <c r="V18" s="134"/>
      <c r="W18" s="31"/>
    </row>
    <row r="19" spans="1:23" ht="21" customHeight="1">
      <c r="A19" s="32"/>
      <c r="B19" s="74">
        <v>1</v>
      </c>
      <c r="C19" s="103" t="s">
        <v>81</v>
      </c>
      <c r="D19" s="104"/>
      <c r="E19" s="104"/>
      <c r="F19" s="119" t="str">
        <f>B9</f>
        <v>マーレ</v>
      </c>
      <c r="G19" s="120"/>
      <c r="H19" s="120"/>
      <c r="I19" s="120"/>
      <c r="J19" s="75"/>
      <c r="K19" s="76" t="s">
        <v>17</v>
      </c>
      <c r="L19" s="75"/>
      <c r="M19" s="120" t="str">
        <f>B15</f>
        <v>函南</v>
      </c>
      <c r="N19" s="120"/>
      <c r="O19" s="120"/>
      <c r="P19" s="121"/>
      <c r="Q19" s="122" t="str">
        <f>B13</f>
        <v>レアーレ</v>
      </c>
      <c r="R19" s="122"/>
      <c r="S19" s="122"/>
      <c r="T19" s="123" t="str">
        <f>B11</f>
        <v>函南東</v>
      </c>
      <c r="U19" s="123"/>
      <c r="V19" s="124"/>
      <c r="W19" s="31"/>
    </row>
    <row r="20" spans="1:23" ht="21" customHeight="1">
      <c r="A20" s="32"/>
      <c r="B20" s="77">
        <v>2</v>
      </c>
      <c r="C20" s="103" t="s">
        <v>82</v>
      </c>
      <c r="D20" s="104"/>
      <c r="E20" s="104"/>
      <c r="F20" s="105" t="str">
        <f>B11</f>
        <v>函南東</v>
      </c>
      <c r="G20" s="106"/>
      <c r="H20" s="106"/>
      <c r="I20" s="106"/>
      <c r="J20" s="78"/>
      <c r="K20" s="78" t="s">
        <v>17</v>
      </c>
      <c r="L20" s="78"/>
      <c r="M20" s="106" t="str">
        <f>B13</f>
        <v>レアーレ</v>
      </c>
      <c r="N20" s="106"/>
      <c r="O20" s="106"/>
      <c r="P20" s="107"/>
      <c r="Q20" s="108" t="str">
        <f>B15</f>
        <v>函南</v>
      </c>
      <c r="R20" s="108"/>
      <c r="S20" s="108"/>
      <c r="T20" s="109" t="str">
        <f>B9</f>
        <v>マーレ</v>
      </c>
      <c r="U20" s="109"/>
      <c r="V20" s="110"/>
      <c r="W20" s="31"/>
    </row>
    <row r="21" spans="1:23" ht="21" customHeight="1">
      <c r="A21" s="32"/>
      <c r="B21" s="77">
        <v>3</v>
      </c>
      <c r="C21" s="103" t="s">
        <v>83</v>
      </c>
      <c r="D21" s="104"/>
      <c r="E21" s="104"/>
      <c r="F21" s="105" t="str">
        <f>B13</f>
        <v>レアーレ</v>
      </c>
      <c r="G21" s="106"/>
      <c r="H21" s="106"/>
      <c r="I21" s="106"/>
      <c r="J21" s="78"/>
      <c r="K21" s="78" t="s">
        <v>17</v>
      </c>
      <c r="L21" s="78"/>
      <c r="M21" s="106" t="str">
        <f>B9</f>
        <v>マーレ</v>
      </c>
      <c r="N21" s="106"/>
      <c r="O21" s="106"/>
      <c r="P21" s="107"/>
      <c r="Q21" s="108" t="str">
        <f>B11</f>
        <v>函南東</v>
      </c>
      <c r="R21" s="108"/>
      <c r="S21" s="108"/>
      <c r="T21" s="109" t="str">
        <f>B15</f>
        <v>函南</v>
      </c>
      <c r="U21" s="109"/>
      <c r="V21" s="110"/>
      <c r="W21" s="31"/>
    </row>
    <row r="22" spans="1:23" ht="21" customHeight="1">
      <c r="A22" s="32"/>
      <c r="B22" s="77">
        <v>4</v>
      </c>
      <c r="C22" s="103" t="s">
        <v>84</v>
      </c>
      <c r="D22" s="104"/>
      <c r="E22" s="104"/>
      <c r="F22" s="105" t="str">
        <f>B15</f>
        <v>函南</v>
      </c>
      <c r="G22" s="106"/>
      <c r="H22" s="106"/>
      <c r="I22" s="106"/>
      <c r="J22" s="78"/>
      <c r="K22" s="78" t="s">
        <v>17</v>
      </c>
      <c r="L22" s="78"/>
      <c r="M22" s="106" t="str">
        <f>B11</f>
        <v>函南東</v>
      </c>
      <c r="N22" s="106"/>
      <c r="O22" s="106"/>
      <c r="P22" s="107"/>
      <c r="Q22" s="108" t="str">
        <f>B9</f>
        <v>マーレ</v>
      </c>
      <c r="R22" s="108"/>
      <c r="S22" s="108"/>
      <c r="T22" s="109" t="str">
        <f>B13</f>
        <v>レアーレ</v>
      </c>
      <c r="U22" s="109"/>
      <c r="V22" s="110"/>
      <c r="W22" s="31"/>
    </row>
    <row r="23" spans="1:23" ht="21" customHeight="1">
      <c r="A23" s="32"/>
      <c r="B23" s="77">
        <v>5</v>
      </c>
      <c r="C23" s="103" t="s">
        <v>85</v>
      </c>
      <c r="D23" s="104"/>
      <c r="E23" s="104"/>
      <c r="F23" s="105" t="str">
        <f>B13</f>
        <v>レアーレ</v>
      </c>
      <c r="G23" s="106"/>
      <c r="H23" s="106"/>
      <c r="I23" s="106"/>
      <c r="J23" s="78"/>
      <c r="K23" s="78" t="s">
        <v>17</v>
      </c>
      <c r="L23" s="78"/>
      <c r="M23" s="106" t="str">
        <f>B15</f>
        <v>函南</v>
      </c>
      <c r="N23" s="106"/>
      <c r="O23" s="106"/>
      <c r="P23" s="107"/>
      <c r="Q23" s="108" t="str">
        <f>B11</f>
        <v>函南東</v>
      </c>
      <c r="R23" s="108"/>
      <c r="S23" s="108"/>
      <c r="T23" s="109" t="str">
        <f>B9</f>
        <v>マーレ</v>
      </c>
      <c r="U23" s="109"/>
      <c r="V23" s="110"/>
      <c r="W23" s="31"/>
    </row>
    <row r="24" spans="1:23" ht="21" customHeight="1" thickBot="1">
      <c r="A24" s="32"/>
      <c r="B24" s="79">
        <v>6</v>
      </c>
      <c r="C24" s="111" t="s">
        <v>86</v>
      </c>
      <c r="D24" s="112"/>
      <c r="E24" s="112"/>
      <c r="F24" s="113" t="str">
        <f>B9</f>
        <v>マーレ</v>
      </c>
      <c r="G24" s="114"/>
      <c r="H24" s="114"/>
      <c r="I24" s="114"/>
      <c r="J24" s="80"/>
      <c r="K24" s="80" t="s">
        <v>17</v>
      </c>
      <c r="L24" s="80"/>
      <c r="M24" s="114" t="str">
        <f>B11</f>
        <v>函南東</v>
      </c>
      <c r="N24" s="114"/>
      <c r="O24" s="114"/>
      <c r="P24" s="115"/>
      <c r="Q24" s="116" t="str">
        <f>B15</f>
        <v>函南</v>
      </c>
      <c r="R24" s="116"/>
      <c r="S24" s="116"/>
      <c r="T24" s="117" t="str">
        <f>B13</f>
        <v>レアーレ</v>
      </c>
      <c r="U24" s="117"/>
      <c r="V24" s="118"/>
      <c r="W24" s="31"/>
    </row>
    <row r="25" spans="1:23" ht="21" customHeight="1">
      <c r="A25" s="32"/>
      <c r="B25" s="81"/>
      <c r="C25" s="82"/>
      <c r="D25" s="82"/>
      <c r="E25" s="82"/>
      <c r="F25" s="83"/>
      <c r="G25" s="83"/>
      <c r="H25" s="83"/>
      <c r="I25" s="83"/>
      <c r="J25" s="83"/>
      <c r="K25" s="83"/>
      <c r="L25" s="83"/>
      <c r="M25" s="83"/>
      <c r="N25" s="83"/>
      <c r="O25" s="83"/>
      <c r="P25" s="83"/>
      <c r="Q25" s="83"/>
      <c r="R25" s="83"/>
      <c r="S25" s="83"/>
      <c r="T25" s="83"/>
      <c r="U25" s="84"/>
      <c r="V25" s="84"/>
      <c r="W25" s="31"/>
    </row>
    <row r="26" spans="1:23" ht="21" customHeight="1">
      <c r="A26" s="32"/>
      <c r="B26" s="35" t="s">
        <v>115</v>
      </c>
      <c r="C26" s="36"/>
      <c r="D26" s="36"/>
      <c r="E26" s="36"/>
      <c r="F26" s="37" t="s">
        <v>116</v>
      </c>
      <c r="G26" s="36"/>
      <c r="H26" s="37"/>
      <c r="I26" s="37"/>
      <c r="J26" s="36"/>
      <c r="K26" s="34"/>
      <c r="L26" s="37" t="s">
        <v>87</v>
      </c>
      <c r="M26" s="37"/>
      <c r="N26" s="37"/>
      <c r="O26" s="38"/>
      <c r="P26" s="37"/>
      <c r="Q26" s="37"/>
      <c r="R26" s="37"/>
      <c r="S26" s="37" t="s">
        <v>88</v>
      </c>
      <c r="T26" s="36"/>
      <c r="U26" s="37"/>
      <c r="V26" s="37"/>
      <c r="W26" s="39"/>
    </row>
    <row r="27" spans="1:23" ht="21" customHeight="1">
      <c r="A27" s="32"/>
      <c r="B27" s="40"/>
      <c r="C27" s="36"/>
      <c r="D27" s="36"/>
      <c r="E27" s="36"/>
      <c r="F27" s="37"/>
      <c r="G27" s="36"/>
      <c r="H27" s="37"/>
      <c r="I27" s="37"/>
      <c r="J27" s="36"/>
      <c r="K27" s="37"/>
      <c r="L27" s="37"/>
      <c r="M27" s="37"/>
      <c r="N27" s="37"/>
      <c r="O27" s="38"/>
      <c r="P27" s="37"/>
      <c r="Q27" s="37"/>
      <c r="R27" s="37"/>
      <c r="S27" s="37"/>
      <c r="T27" s="36"/>
      <c r="U27" s="37"/>
      <c r="V27" s="37"/>
      <c r="W27" s="39"/>
    </row>
    <row r="28" spans="1:23" ht="21" customHeight="1">
      <c r="A28" s="32"/>
      <c r="B28" s="85" t="s">
        <v>48</v>
      </c>
      <c r="C28" s="42" t="s">
        <v>117</v>
      </c>
      <c r="D28" s="34"/>
      <c r="E28" s="34"/>
      <c r="F28" s="34"/>
      <c r="G28" s="34"/>
      <c r="H28" s="7"/>
      <c r="I28" s="7"/>
      <c r="J28" s="34"/>
      <c r="K28" s="7"/>
      <c r="L28" s="37"/>
      <c r="M28" s="37"/>
      <c r="N28" s="37"/>
      <c r="O28" s="38"/>
      <c r="P28" s="37"/>
      <c r="Q28" s="37"/>
      <c r="R28" s="37"/>
      <c r="S28" s="37"/>
      <c r="T28" s="36"/>
      <c r="U28" s="37"/>
      <c r="V28" s="37"/>
      <c r="W28" s="39"/>
    </row>
    <row r="29" spans="1:23" ht="21" customHeight="1" thickBot="1">
      <c r="A29" s="32"/>
      <c r="B29" s="86" t="s">
        <v>75</v>
      </c>
      <c r="C29" s="42" t="s">
        <v>118</v>
      </c>
      <c r="D29" s="34"/>
      <c r="E29" s="34"/>
      <c r="F29" s="34"/>
      <c r="G29" s="34"/>
      <c r="H29" s="7"/>
      <c r="I29" s="7"/>
      <c r="J29" s="34"/>
      <c r="K29" s="7"/>
      <c r="L29" s="7"/>
      <c r="M29" s="7"/>
      <c r="N29" s="7"/>
      <c r="O29" s="38"/>
      <c r="P29" s="7"/>
      <c r="Q29" s="7"/>
      <c r="R29" s="7"/>
      <c r="S29" s="7"/>
      <c r="T29" s="170" t="s">
        <v>97</v>
      </c>
      <c r="U29" s="170"/>
      <c r="V29" s="170"/>
      <c r="W29" s="31"/>
    </row>
    <row r="30" spans="1:23" ht="21" customHeight="1">
      <c r="A30" s="32"/>
      <c r="B30" s="171" t="s">
        <v>89</v>
      </c>
      <c r="C30" s="173" t="str">
        <f>IF(B32="","",B32)</f>
        <v>長岡</v>
      </c>
      <c r="D30" s="173"/>
      <c r="E30" s="174"/>
      <c r="F30" s="177" t="str">
        <f>IF(B34="","",B34)</f>
        <v>FCITO</v>
      </c>
      <c r="G30" s="173"/>
      <c r="H30" s="174"/>
      <c r="I30" s="177" t="str">
        <f>IF(B36="","",B36)</f>
        <v>サンライズ</v>
      </c>
      <c r="J30" s="173"/>
      <c r="K30" s="174"/>
      <c r="L30" s="177" t="str">
        <f>IF(B38="","",B38)</f>
        <v>アスル伊豆</v>
      </c>
      <c r="M30" s="173"/>
      <c r="N30" s="173"/>
      <c r="O30" s="179" t="s">
        <v>53</v>
      </c>
      <c r="P30" s="159" t="s">
        <v>54</v>
      </c>
      <c r="Q30" s="159" t="s">
        <v>55</v>
      </c>
      <c r="R30" s="159" t="s">
        <v>56</v>
      </c>
      <c r="S30" s="159" t="s">
        <v>0</v>
      </c>
      <c r="T30" s="159" t="s">
        <v>57</v>
      </c>
      <c r="U30" s="161" t="s">
        <v>58</v>
      </c>
      <c r="V30" s="163" t="s">
        <v>59</v>
      </c>
      <c r="W30" s="44"/>
    </row>
    <row r="31" spans="1:23" ht="21" customHeight="1" thickBot="1">
      <c r="A31" s="32"/>
      <c r="B31" s="172"/>
      <c r="C31" s="175"/>
      <c r="D31" s="175"/>
      <c r="E31" s="176"/>
      <c r="F31" s="178"/>
      <c r="G31" s="175"/>
      <c r="H31" s="176"/>
      <c r="I31" s="178"/>
      <c r="J31" s="175"/>
      <c r="K31" s="176"/>
      <c r="L31" s="178"/>
      <c r="M31" s="175"/>
      <c r="N31" s="175"/>
      <c r="O31" s="180"/>
      <c r="P31" s="160"/>
      <c r="Q31" s="160"/>
      <c r="R31" s="160"/>
      <c r="S31" s="160"/>
      <c r="T31" s="160"/>
      <c r="U31" s="162"/>
      <c r="V31" s="164"/>
      <c r="W31" s="44"/>
    </row>
    <row r="32" spans="1:23" ht="21" customHeight="1">
      <c r="A32" s="99" t="s">
        <v>110</v>
      </c>
      <c r="B32" s="165" t="s">
        <v>31</v>
      </c>
      <c r="C32" s="167"/>
      <c r="D32" s="167"/>
      <c r="E32" s="168"/>
      <c r="F32" s="45"/>
      <c r="G32" s="46">
        <f>IF(F33="","",IF(F33=H33,"△",IF(F33&gt;=H33,"○","×")))</f>
      </c>
      <c r="H32" s="47"/>
      <c r="I32" s="45"/>
      <c r="J32" s="46">
        <f>IF(I33="","",IF(I33=K33,"△",IF(I33&gt;=K33,"○","×")))</f>
      </c>
      <c r="K32" s="48"/>
      <c r="L32" s="49"/>
      <c r="M32" s="46">
        <f>IF(L33="","",IF(L33=N33,"△",IF(L33&gt;=N33,"○","×")))</f>
      </c>
      <c r="N32" s="50"/>
      <c r="O32" s="169">
        <f>IF(AND($D32="",$G32="",$J32="",$M32=""),"",COUNTIF($C32:$N32,"○"))</f>
      </c>
      <c r="P32" s="157">
        <f>IF(AND($D32="",$G32="",$J32="",$M32=""),"",COUNTIF($C32:$N32,"△"))</f>
      </c>
      <c r="Q32" s="157">
        <f>IF(AND($D32="",$G32="",$J32="",$M32=""),"",COUNTIF($C32:$N32,"×"))</f>
      </c>
      <c r="R32" s="157">
        <f>IF(O32="","",(O32*3)+(P32*1))</f>
      </c>
      <c r="S32" s="157">
        <f>IF(O32="","",SUM(C33,F33,I33,L33,))</f>
      </c>
      <c r="T32" s="157">
        <f>IF(O32="","",SUM(E33,H33,K33,N33))</f>
      </c>
      <c r="U32" s="158">
        <f>IF(O32="","",S32-T32)</f>
      </c>
      <c r="V32" s="143">
        <f>IF(R32="","",RANK(W32,$W32:$W39,0))</f>
      </c>
      <c r="W32" s="129">
        <f>IF(U32="","",$R32*100+$S32*10+U32)</f>
      </c>
    </row>
    <row r="33" spans="1:23" ht="21" customHeight="1">
      <c r="A33" s="99"/>
      <c r="B33" s="166"/>
      <c r="C33" s="147"/>
      <c r="D33" s="147"/>
      <c r="E33" s="148"/>
      <c r="F33" s="51">
        <f>IF(E35="","",E35)</f>
      </c>
      <c r="G33" s="54" t="s">
        <v>17</v>
      </c>
      <c r="H33" s="53">
        <f>IF(C35="","",C35)</f>
      </c>
      <c r="I33" s="51">
        <f>IF(E37="","",E37)</f>
      </c>
      <c r="J33" s="54" t="s">
        <v>17</v>
      </c>
      <c r="K33" s="53">
        <f>IF(C37="","",C37)</f>
      </c>
      <c r="L33" s="51">
        <f>IF(E39="","",E39)</f>
      </c>
      <c r="M33" s="54" t="s">
        <v>17</v>
      </c>
      <c r="N33" s="54">
        <f>IF(C39="","",C39)</f>
      </c>
      <c r="O33" s="141"/>
      <c r="P33" s="100"/>
      <c r="Q33" s="100"/>
      <c r="R33" s="100"/>
      <c r="S33" s="100"/>
      <c r="T33" s="100"/>
      <c r="U33" s="102"/>
      <c r="V33" s="144"/>
      <c r="W33" s="129"/>
    </row>
    <row r="34" spans="1:23" ht="21" customHeight="1">
      <c r="A34" s="99" t="s">
        <v>111</v>
      </c>
      <c r="B34" s="149" t="s">
        <v>72</v>
      </c>
      <c r="C34" s="55"/>
      <c r="D34" s="56">
        <f>IF(C35="","",IF(C35=E35,"△",IF(C35&gt;=E35,"○","×")))</f>
      </c>
      <c r="E34" s="57"/>
      <c r="F34" s="151"/>
      <c r="G34" s="152"/>
      <c r="H34" s="153"/>
      <c r="I34" s="49"/>
      <c r="J34" s="46">
        <f>IF(I35="","",IF(I35=K35,"△",IF(I35&gt;=K35,"○","×")))</f>
      </c>
      <c r="K34" s="48"/>
      <c r="L34" s="49"/>
      <c r="M34" s="46">
        <f>IF(L35="","",IF(L35=N35,"△",IF(L35&gt;=N35,"○","×")))</f>
      </c>
      <c r="N34" s="50"/>
      <c r="O34" s="141">
        <f>IF(AND($D34="",$G34="",$J34="",$M34=""),"",COUNTIF($C34:$N34,"○"))</f>
      </c>
      <c r="P34" s="100">
        <f>IF(AND($D34="",$G34="",$J34="",$M34=""),"",COUNTIF($C34:$N34,"△"))</f>
      </c>
      <c r="Q34" s="100">
        <f>IF(AND($D34="",$G34="",$J34="",$M34=""),"",COUNTIF($C34:$N34,"×"))</f>
      </c>
      <c r="R34" s="100">
        <f>IF(O34="","",(O34*3)+(P34*1))</f>
      </c>
      <c r="S34" s="100">
        <f>IF(O34="","",SUM(C35,F35,I35,L35,))</f>
      </c>
      <c r="T34" s="100">
        <f>IF(O34="","",SUM(E35,H35,K35,N35))</f>
      </c>
      <c r="U34" s="101">
        <f>IF(O34="","",S34-T34)</f>
      </c>
      <c r="V34" s="143">
        <f>IF(R34="","",RANK(W34,$W34:$W41,0))</f>
      </c>
      <c r="W34" s="129">
        <f>IF(U34="","",$R34*100+$S34*10+U34)</f>
      </c>
    </row>
    <row r="35" spans="1:23" ht="21" customHeight="1">
      <c r="A35" s="99"/>
      <c r="B35" s="150"/>
      <c r="C35" s="58"/>
      <c r="D35" s="52" t="s">
        <v>17</v>
      </c>
      <c r="E35" s="59"/>
      <c r="F35" s="154"/>
      <c r="G35" s="155"/>
      <c r="H35" s="156"/>
      <c r="I35" s="51">
        <f>IF(H37="","",H37)</f>
      </c>
      <c r="J35" s="54" t="s">
        <v>17</v>
      </c>
      <c r="K35" s="53">
        <f>IF(F37="","",F37)</f>
      </c>
      <c r="L35" s="51">
        <f>IF(H39="","",H39)</f>
      </c>
      <c r="M35" s="54" t="s">
        <v>17</v>
      </c>
      <c r="N35" s="54">
        <f>IF(F39="","",F39)</f>
      </c>
      <c r="O35" s="141"/>
      <c r="P35" s="100"/>
      <c r="Q35" s="100"/>
      <c r="R35" s="100"/>
      <c r="S35" s="100"/>
      <c r="T35" s="100"/>
      <c r="U35" s="102"/>
      <c r="V35" s="144"/>
      <c r="W35" s="129"/>
    </row>
    <row r="36" spans="1:23" ht="21" customHeight="1">
      <c r="A36" s="99" t="s">
        <v>112</v>
      </c>
      <c r="B36" s="135" t="s">
        <v>29</v>
      </c>
      <c r="C36" s="60"/>
      <c r="D36" s="46">
        <f>IF(C37="","",IF(C37=E37,"△",IF(C37&gt;=E37,"○","×")))</f>
      </c>
      <c r="E36" s="61"/>
      <c r="F36" s="62"/>
      <c r="G36" s="46">
        <f>IF(F37="","",IF(F37=H37,"△",IF(F37&gt;=H37,"○","×")))</f>
      </c>
      <c r="H36" s="61"/>
      <c r="I36" s="137"/>
      <c r="J36" s="138"/>
      <c r="K36" s="145"/>
      <c r="L36" s="49"/>
      <c r="M36" s="46">
        <f>IF(L37="","",IF(L37=N37,"△",IF(L37&gt;=N37,"○","×")))</f>
      </c>
      <c r="N36" s="50"/>
      <c r="O36" s="141">
        <f>IF(AND($D36="",$G36="",$J36="",$M36=""),"",COUNTIF($C36:$N36,"○"))</f>
      </c>
      <c r="P36" s="100">
        <f>IF(AND($D36="",$G36="",$J36="",$M36=""),"",COUNTIF($C36:$N36,"△"))</f>
      </c>
      <c r="Q36" s="100">
        <f>IF(AND($D36="",$G36="",$J36="",$M36=""),"",COUNTIF($C36:$N36,"×"))</f>
      </c>
      <c r="R36" s="100">
        <f>IF(O36="","",(O36*3)+(P36*1))</f>
      </c>
      <c r="S36" s="100">
        <f>IF(O36="","",SUM(C37,F37,I37,L37,))</f>
      </c>
      <c r="T36" s="100">
        <f>IF(O36="","",SUM(E37,H37,K37,N37))</f>
      </c>
      <c r="U36" s="101">
        <f>IF(O36="","",S36-T36)</f>
      </c>
      <c r="V36" s="143">
        <f>IF(R36="","",RANK(W36,$W36:$W43,0))</f>
      </c>
      <c r="W36" s="129">
        <f>IF(U36="","",$R36*100+$S36*10+U36)</f>
      </c>
    </row>
    <row r="37" spans="1:23" ht="21" customHeight="1">
      <c r="A37" s="99"/>
      <c r="B37" s="135"/>
      <c r="C37" s="58"/>
      <c r="D37" s="52" t="s">
        <v>17</v>
      </c>
      <c r="E37" s="59"/>
      <c r="F37" s="58"/>
      <c r="G37" s="52" t="s">
        <v>17</v>
      </c>
      <c r="H37" s="59"/>
      <c r="I37" s="146"/>
      <c r="J37" s="147"/>
      <c r="K37" s="148"/>
      <c r="L37" s="51">
        <f>IF(K39="","",K39)</f>
      </c>
      <c r="M37" s="54" t="s">
        <v>17</v>
      </c>
      <c r="N37" s="54">
        <f>IF(I39="","",I39)</f>
      </c>
      <c r="O37" s="141"/>
      <c r="P37" s="100"/>
      <c r="Q37" s="100"/>
      <c r="R37" s="100"/>
      <c r="S37" s="100"/>
      <c r="T37" s="100"/>
      <c r="U37" s="102"/>
      <c r="V37" s="144"/>
      <c r="W37" s="129"/>
    </row>
    <row r="38" spans="1:23" ht="21" customHeight="1">
      <c r="A38" s="99"/>
      <c r="B38" s="135" t="s">
        <v>33</v>
      </c>
      <c r="C38" s="60"/>
      <c r="D38" s="46">
        <f>IF(C39="","",IF(C39=E39,"△",IF(C39&gt;=E39,"○","×")))</f>
      </c>
      <c r="E38" s="61"/>
      <c r="F38" s="62"/>
      <c r="G38" s="46">
        <f>IF(F39="","",IF(F39=H39,"△",IF(F39&gt;=H39,"○","×")))</f>
      </c>
      <c r="H38" s="61"/>
      <c r="I38" s="62"/>
      <c r="J38" s="46">
        <f>IF(I39="","",IF(I39=K39,"△",IF(I39&gt;=K39,"○","×")))</f>
      </c>
      <c r="K38" s="61"/>
      <c r="L38" s="137"/>
      <c r="M38" s="138"/>
      <c r="N38" s="138"/>
      <c r="O38" s="141">
        <f>IF(AND($D38="",$G38="",$J38="",$M38=""),"",COUNTIF($C38:$N38,"○"))</f>
      </c>
      <c r="P38" s="100">
        <f>IF(AND($D38="",$G38="",$J38="",$M38=""),"",COUNTIF($C38:$N38,"△"))</f>
      </c>
      <c r="Q38" s="100">
        <f>IF(AND($D38="",$G38="",$J38="",$M38=""),"",COUNTIF($C38:$N38,"×"))</f>
      </c>
      <c r="R38" s="100">
        <f>IF(O38="","",(O38*3)+(P38*1))</f>
      </c>
      <c r="S38" s="100">
        <f>IF(O38="","",SUM(C39,F39,I39,L39,))</f>
      </c>
      <c r="T38" s="100">
        <f>IF(O38="","",SUM(E39,H39,K39,N39))</f>
      </c>
      <c r="U38" s="101">
        <f>IF(O38="","",S38-T38)</f>
      </c>
      <c r="V38" s="127">
        <f>IF(R38="","",RANK(W38,$W32:$W39,0))</f>
      </c>
      <c r="W38" s="129">
        <f>IF(U38="","",$R38*100+$S38*10+U38)</f>
      </c>
    </row>
    <row r="39" spans="1:23" ht="21" customHeight="1" thickBot="1">
      <c r="A39" s="99"/>
      <c r="B39" s="136"/>
      <c r="C39" s="63"/>
      <c r="D39" s="64" t="s">
        <v>17</v>
      </c>
      <c r="E39" s="65"/>
      <c r="F39" s="63"/>
      <c r="G39" s="64" t="s">
        <v>17</v>
      </c>
      <c r="H39" s="65"/>
      <c r="I39" s="63"/>
      <c r="J39" s="64" t="s">
        <v>17</v>
      </c>
      <c r="K39" s="65"/>
      <c r="L39" s="139"/>
      <c r="M39" s="140"/>
      <c r="N39" s="140"/>
      <c r="O39" s="142"/>
      <c r="P39" s="125"/>
      <c r="Q39" s="125"/>
      <c r="R39" s="125"/>
      <c r="S39" s="125"/>
      <c r="T39" s="125"/>
      <c r="U39" s="126"/>
      <c r="V39" s="128"/>
      <c r="W39" s="129"/>
    </row>
    <row r="40" spans="1:23" ht="21" customHeight="1" thickBot="1">
      <c r="A40" s="32"/>
      <c r="B40" s="66"/>
      <c r="C40" s="87"/>
      <c r="D40" s="87"/>
      <c r="E40" s="87"/>
      <c r="F40" s="87"/>
      <c r="G40" s="87"/>
      <c r="H40" s="87"/>
      <c r="I40" s="87"/>
      <c r="J40" s="87"/>
      <c r="K40" s="87"/>
      <c r="L40" s="87"/>
      <c r="M40" s="87"/>
      <c r="N40" s="87"/>
      <c r="O40" s="34"/>
      <c r="P40" s="87"/>
      <c r="Q40" s="87"/>
      <c r="R40" s="88"/>
      <c r="S40" s="34"/>
      <c r="T40" s="87"/>
      <c r="U40" s="87"/>
      <c r="V40" s="87"/>
      <c r="W40" s="31"/>
    </row>
    <row r="41" spans="1:23" ht="21" customHeight="1" thickBot="1">
      <c r="A41" s="32"/>
      <c r="B41" s="73" t="s">
        <v>90</v>
      </c>
      <c r="C41" s="130" t="s">
        <v>78</v>
      </c>
      <c r="D41" s="130"/>
      <c r="E41" s="130"/>
      <c r="F41" s="131" t="s">
        <v>79</v>
      </c>
      <c r="G41" s="130"/>
      <c r="H41" s="130"/>
      <c r="I41" s="130"/>
      <c r="J41" s="130"/>
      <c r="K41" s="130"/>
      <c r="L41" s="130"/>
      <c r="M41" s="130"/>
      <c r="N41" s="130"/>
      <c r="O41" s="130"/>
      <c r="P41" s="132"/>
      <c r="Q41" s="133" t="s">
        <v>80</v>
      </c>
      <c r="R41" s="133"/>
      <c r="S41" s="133"/>
      <c r="T41" s="133" t="s">
        <v>10</v>
      </c>
      <c r="U41" s="133"/>
      <c r="V41" s="134"/>
      <c r="W41" s="31"/>
    </row>
    <row r="42" spans="1:23" ht="21" customHeight="1">
      <c r="A42" s="32"/>
      <c r="B42" s="74">
        <v>1</v>
      </c>
      <c r="C42" s="103" t="s">
        <v>91</v>
      </c>
      <c r="D42" s="104"/>
      <c r="E42" s="104"/>
      <c r="F42" s="119" t="str">
        <f>B32</f>
        <v>長岡</v>
      </c>
      <c r="G42" s="120"/>
      <c r="H42" s="120"/>
      <c r="I42" s="120"/>
      <c r="J42" s="75"/>
      <c r="K42" s="76" t="s">
        <v>17</v>
      </c>
      <c r="L42" s="75"/>
      <c r="M42" s="120" t="str">
        <f>B38</f>
        <v>アスル伊豆</v>
      </c>
      <c r="N42" s="120"/>
      <c r="O42" s="120"/>
      <c r="P42" s="121"/>
      <c r="Q42" s="122" t="str">
        <f>B36</f>
        <v>サンライズ</v>
      </c>
      <c r="R42" s="122"/>
      <c r="S42" s="122"/>
      <c r="T42" s="123" t="str">
        <f>B34</f>
        <v>FCITO</v>
      </c>
      <c r="U42" s="123"/>
      <c r="V42" s="124"/>
      <c r="W42" s="31"/>
    </row>
    <row r="43" spans="1:23" ht="21" customHeight="1">
      <c r="A43" s="32"/>
      <c r="B43" s="77">
        <v>2</v>
      </c>
      <c r="C43" s="103" t="s">
        <v>82</v>
      </c>
      <c r="D43" s="104"/>
      <c r="E43" s="104"/>
      <c r="F43" s="105" t="str">
        <f>B34</f>
        <v>FCITO</v>
      </c>
      <c r="G43" s="106"/>
      <c r="H43" s="106"/>
      <c r="I43" s="106"/>
      <c r="J43" s="78"/>
      <c r="K43" s="78" t="s">
        <v>17</v>
      </c>
      <c r="L43" s="78"/>
      <c r="M43" s="106" t="str">
        <f>B36</f>
        <v>サンライズ</v>
      </c>
      <c r="N43" s="106"/>
      <c r="O43" s="106"/>
      <c r="P43" s="107"/>
      <c r="Q43" s="108" t="str">
        <f>B38</f>
        <v>アスル伊豆</v>
      </c>
      <c r="R43" s="108"/>
      <c r="S43" s="108"/>
      <c r="T43" s="109" t="str">
        <f>B32</f>
        <v>長岡</v>
      </c>
      <c r="U43" s="109"/>
      <c r="V43" s="110"/>
      <c r="W43" s="31"/>
    </row>
    <row r="44" spans="1:23" ht="21" customHeight="1">
      <c r="A44" s="32"/>
      <c r="B44" s="77">
        <v>3</v>
      </c>
      <c r="C44" s="103" t="s">
        <v>92</v>
      </c>
      <c r="D44" s="104"/>
      <c r="E44" s="104"/>
      <c r="F44" s="105" t="str">
        <f>B36</f>
        <v>サンライズ</v>
      </c>
      <c r="G44" s="106"/>
      <c r="H44" s="106"/>
      <c r="I44" s="106"/>
      <c r="J44" s="78"/>
      <c r="K44" s="78" t="s">
        <v>17</v>
      </c>
      <c r="L44" s="78"/>
      <c r="M44" s="106" t="str">
        <f>B32</f>
        <v>長岡</v>
      </c>
      <c r="N44" s="106"/>
      <c r="O44" s="106"/>
      <c r="P44" s="107"/>
      <c r="Q44" s="108" t="str">
        <f>B34</f>
        <v>FCITO</v>
      </c>
      <c r="R44" s="108"/>
      <c r="S44" s="108"/>
      <c r="T44" s="109" t="str">
        <f>B38</f>
        <v>アスル伊豆</v>
      </c>
      <c r="U44" s="109"/>
      <c r="V44" s="110"/>
      <c r="W44" s="31"/>
    </row>
    <row r="45" spans="1:23" ht="21" customHeight="1">
      <c r="A45" s="32"/>
      <c r="B45" s="77">
        <v>4</v>
      </c>
      <c r="C45" s="103" t="s">
        <v>93</v>
      </c>
      <c r="D45" s="104"/>
      <c r="E45" s="104"/>
      <c r="F45" s="105" t="str">
        <f>B38</f>
        <v>アスル伊豆</v>
      </c>
      <c r="G45" s="106"/>
      <c r="H45" s="106"/>
      <c r="I45" s="106"/>
      <c r="J45" s="78"/>
      <c r="K45" s="78" t="s">
        <v>17</v>
      </c>
      <c r="L45" s="78"/>
      <c r="M45" s="106" t="str">
        <f>B34</f>
        <v>FCITO</v>
      </c>
      <c r="N45" s="106"/>
      <c r="O45" s="106"/>
      <c r="P45" s="107"/>
      <c r="Q45" s="108" t="str">
        <f>B32</f>
        <v>長岡</v>
      </c>
      <c r="R45" s="108"/>
      <c r="S45" s="108"/>
      <c r="T45" s="109" t="str">
        <f>B36</f>
        <v>サンライズ</v>
      </c>
      <c r="U45" s="109"/>
      <c r="V45" s="110"/>
      <c r="W45" s="31"/>
    </row>
    <row r="46" spans="1:23" ht="21" customHeight="1">
      <c r="A46" s="32"/>
      <c r="B46" s="77">
        <v>5</v>
      </c>
      <c r="C46" s="103" t="s">
        <v>94</v>
      </c>
      <c r="D46" s="104"/>
      <c r="E46" s="104"/>
      <c r="F46" s="105" t="str">
        <f>B36</f>
        <v>サンライズ</v>
      </c>
      <c r="G46" s="106"/>
      <c r="H46" s="106"/>
      <c r="I46" s="106"/>
      <c r="J46" s="78"/>
      <c r="K46" s="78" t="s">
        <v>17</v>
      </c>
      <c r="L46" s="78"/>
      <c r="M46" s="106" t="str">
        <f>B38</f>
        <v>アスル伊豆</v>
      </c>
      <c r="N46" s="106"/>
      <c r="O46" s="106"/>
      <c r="P46" s="107"/>
      <c r="Q46" s="108" t="str">
        <f>B34</f>
        <v>FCITO</v>
      </c>
      <c r="R46" s="108"/>
      <c r="S46" s="108"/>
      <c r="T46" s="109" t="str">
        <f>B32</f>
        <v>長岡</v>
      </c>
      <c r="U46" s="109"/>
      <c r="V46" s="110"/>
      <c r="W46" s="31"/>
    </row>
    <row r="47" spans="1:23" ht="21" customHeight="1" thickBot="1">
      <c r="A47" s="32"/>
      <c r="B47" s="79">
        <v>6</v>
      </c>
      <c r="C47" s="111" t="s">
        <v>95</v>
      </c>
      <c r="D47" s="112"/>
      <c r="E47" s="112"/>
      <c r="F47" s="113" t="str">
        <f>B32</f>
        <v>長岡</v>
      </c>
      <c r="G47" s="114"/>
      <c r="H47" s="114"/>
      <c r="I47" s="114"/>
      <c r="J47" s="80"/>
      <c r="K47" s="80" t="s">
        <v>17</v>
      </c>
      <c r="L47" s="80"/>
      <c r="M47" s="114" t="str">
        <f>B34</f>
        <v>FCITO</v>
      </c>
      <c r="N47" s="114"/>
      <c r="O47" s="114"/>
      <c r="P47" s="115"/>
      <c r="Q47" s="116" t="str">
        <f>B38</f>
        <v>アスル伊豆</v>
      </c>
      <c r="R47" s="116"/>
      <c r="S47" s="116"/>
      <c r="T47" s="117" t="str">
        <f>B36</f>
        <v>サンライズ</v>
      </c>
      <c r="U47" s="117"/>
      <c r="V47" s="118"/>
      <c r="W47" s="31"/>
    </row>
    <row r="48" spans="1:23" ht="21" customHeight="1">
      <c r="A48" s="32"/>
      <c r="B48" s="89"/>
      <c r="C48" s="87"/>
      <c r="D48" s="87"/>
      <c r="E48" s="87"/>
      <c r="F48" s="87"/>
      <c r="G48" s="87"/>
      <c r="H48" s="87"/>
      <c r="I48" s="87"/>
      <c r="J48" s="87"/>
      <c r="K48" s="87"/>
      <c r="L48" s="87"/>
      <c r="M48" s="87"/>
      <c r="N48" s="87"/>
      <c r="O48" s="87"/>
      <c r="P48" s="87"/>
      <c r="Q48" s="87"/>
      <c r="R48" s="88"/>
      <c r="S48" s="87"/>
      <c r="T48" s="87"/>
      <c r="U48" s="87"/>
      <c r="V48" s="87"/>
      <c r="W48" s="31"/>
    </row>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sheetData>
  <sheetProtection/>
  <mergeCells count="194">
    <mergeCell ref="M2:W2"/>
    <mergeCell ref="T6:V6"/>
    <mergeCell ref="B7:B8"/>
    <mergeCell ref="C7:E8"/>
    <mergeCell ref="F7:H8"/>
    <mergeCell ref="I7:K8"/>
    <mergeCell ref="L7:N8"/>
    <mergeCell ref="O7:O8"/>
    <mergeCell ref="P7:P8"/>
    <mergeCell ref="Q7:Q8"/>
    <mergeCell ref="R7:R8"/>
    <mergeCell ref="S7:S8"/>
    <mergeCell ref="T7:T8"/>
    <mergeCell ref="U7:U8"/>
    <mergeCell ref="V7:V8"/>
    <mergeCell ref="A9:A10"/>
    <mergeCell ref="B9:B10"/>
    <mergeCell ref="C9:E10"/>
    <mergeCell ref="O9:O10"/>
    <mergeCell ref="P9:P10"/>
    <mergeCell ref="Q9:Q10"/>
    <mergeCell ref="R9:R10"/>
    <mergeCell ref="S9:S10"/>
    <mergeCell ref="T9:T10"/>
    <mergeCell ref="U9:U10"/>
    <mergeCell ref="V9:V10"/>
    <mergeCell ref="W9:W10"/>
    <mergeCell ref="B11:B12"/>
    <mergeCell ref="F11:H12"/>
    <mergeCell ref="O11:O12"/>
    <mergeCell ref="P11:P12"/>
    <mergeCell ref="Q11:Q12"/>
    <mergeCell ref="R11:R12"/>
    <mergeCell ref="S11:S12"/>
    <mergeCell ref="T11:T12"/>
    <mergeCell ref="U11:U12"/>
    <mergeCell ref="V11:V12"/>
    <mergeCell ref="W11:W12"/>
    <mergeCell ref="B13:B14"/>
    <mergeCell ref="I13:K14"/>
    <mergeCell ref="O13:O14"/>
    <mergeCell ref="P13:P14"/>
    <mergeCell ref="Q13:Q14"/>
    <mergeCell ref="R13:R14"/>
    <mergeCell ref="S13:S14"/>
    <mergeCell ref="T13:T14"/>
    <mergeCell ref="U13:U14"/>
    <mergeCell ref="V13:V14"/>
    <mergeCell ref="W13:W14"/>
    <mergeCell ref="C18:E18"/>
    <mergeCell ref="F18:P18"/>
    <mergeCell ref="Q18:S18"/>
    <mergeCell ref="T18:V18"/>
    <mergeCell ref="B15:B16"/>
    <mergeCell ref="L15:N16"/>
    <mergeCell ref="O15:O16"/>
    <mergeCell ref="P15:P16"/>
    <mergeCell ref="Q15:Q16"/>
    <mergeCell ref="R15:R16"/>
    <mergeCell ref="T20:V20"/>
    <mergeCell ref="S15:S16"/>
    <mergeCell ref="T15:T16"/>
    <mergeCell ref="U15:U16"/>
    <mergeCell ref="V15:V16"/>
    <mergeCell ref="W15:W16"/>
    <mergeCell ref="T22:V22"/>
    <mergeCell ref="C19:E19"/>
    <mergeCell ref="F19:I19"/>
    <mergeCell ref="M19:P19"/>
    <mergeCell ref="Q19:S19"/>
    <mergeCell ref="T19:V19"/>
    <mergeCell ref="C20:E20"/>
    <mergeCell ref="F20:I20"/>
    <mergeCell ref="M20:P20"/>
    <mergeCell ref="Q20:S20"/>
    <mergeCell ref="T24:V24"/>
    <mergeCell ref="C21:E21"/>
    <mergeCell ref="F21:I21"/>
    <mergeCell ref="M21:P21"/>
    <mergeCell ref="Q21:S21"/>
    <mergeCell ref="T21:V21"/>
    <mergeCell ref="C22:E22"/>
    <mergeCell ref="F22:I22"/>
    <mergeCell ref="M22:P22"/>
    <mergeCell ref="Q22:S22"/>
    <mergeCell ref="R30:R31"/>
    <mergeCell ref="C23:E23"/>
    <mergeCell ref="F23:I23"/>
    <mergeCell ref="M23:P23"/>
    <mergeCell ref="Q23:S23"/>
    <mergeCell ref="T23:V23"/>
    <mergeCell ref="C24:E24"/>
    <mergeCell ref="F24:I24"/>
    <mergeCell ref="M24:P24"/>
    <mergeCell ref="Q24:S24"/>
    <mergeCell ref="Q32:Q33"/>
    <mergeCell ref="T29:V29"/>
    <mergeCell ref="B30:B31"/>
    <mergeCell ref="C30:E31"/>
    <mergeCell ref="F30:H31"/>
    <mergeCell ref="I30:K31"/>
    <mergeCell ref="L30:N31"/>
    <mergeCell ref="O30:O31"/>
    <mergeCell ref="P30:P31"/>
    <mergeCell ref="Q30:Q31"/>
    <mergeCell ref="W32:W33"/>
    <mergeCell ref="S30:S31"/>
    <mergeCell ref="T30:T31"/>
    <mergeCell ref="U30:U31"/>
    <mergeCell ref="V30:V31"/>
    <mergeCell ref="A32:A33"/>
    <mergeCell ref="B32:B33"/>
    <mergeCell ref="C32:E33"/>
    <mergeCell ref="O32:O33"/>
    <mergeCell ref="P32:P33"/>
    <mergeCell ref="R34:R35"/>
    <mergeCell ref="R32:R33"/>
    <mergeCell ref="S32:S33"/>
    <mergeCell ref="T32:T33"/>
    <mergeCell ref="U32:U33"/>
    <mergeCell ref="V32:V33"/>
    <mergeCell ref="B36:B37"/>
    <mergeCell ref="I36:K37"/>
    <mergeCell ref="O36:O37"/>
    <mergeCell ref="P36:P37"/>
    <mergeCell ref="Q36:Q37"/>
    <mergeCell ref="B34:B35"/>
    <mergeCell ref="F34:H35"/>
    <mergeCell ref="O34:O35"/>
    <mergeCell ref="P34:P35"/>
    <mergeCell ref="Q34:Q35"/>
    <mergeCell ref="V36:V37"/>
    <mergeCell ref="W36:W37"/>
    <mergeCell ref="S34:S35"/>
    <mergeCell ref="T34:T35"/>
    <mergeCell ref="U34:U35"/>
    <mergeCell ref="V34:V35"/>
    <mergeCell ref="W34:W35"/>
    <mergeCell ref="C41:E41"/>
    <mergeCell ref="F41:P41"/>
    <mergeCell ref="Q41:S41"/>
    <mergeCell ref="T41:V41"/>
    <mergeCell ref="B38:B39"/>
    <mergeCell ref="L38:N39"/>
    <mergeCell ref="O38:O39"/>
    <mergeCell ref="P38:P39"/>
    <mergeCell ref="Q38:Q39"/>
    <mergeCell ref="R38:R39"/>
    <mergeCell ref="T43:V43"/>
    <mergeCell ref="S38:S39"/>
    <mergeCell ref="T38:T39"/>
    <mergeCell ref="U38:U39"/>
    <mergeCell ref="V38:V39"/>
    <mergeCell ref="W38:W39"/>
    <mergeCell ref="T45:V45"/>
    <mergeCell ref="C42:E42"/>
    <mergeCell ref="F42:I42"/>
    <mergeCell ref="M42:P42"/>
    <mergeCell ref="Q42:S42"/>
    <mergeCell ref="T42:V42"/>
    <mergeCell ref="C43:E43"/>
    <mergeCell ref="F43:I43"/>
    <mergeCell ref="M43:P43"/>
    <mergeCell ref="Q43:S43"/>
    <mergeCell ref="C47:E47"/>
    <mergeCell ref="F47:I47"/>
    <mergeCell ref="M47:P47"/>
    <mergeCell ref="Q47:S47"/>
    <mergeCell ref="T47:V47"/>
    <mergeCell ref="C44:E44"/>
    <mergeCell ref="F44:I44"/>
    <mergeCell ref="M44:P44"/>
    <mergeCell ref="Q44:S44"/>
    <mergeCell ref="T44:V44"/>
    <mergeCell ref="A38:A39"/>
    <mergeCell ref="C46:E46"/>
    <mergeCell ref="F46:I46"/>
    <mergeCell ref="M46:P46"/>
    <mergeCell ref="Q46:S46"/>
    <mergeCell ref="T46:V46"/>
    <mergeCell ref="C45:E45"/>
    <mergeCell ref="F45:I45"/>
    <mergeCell ref="M45:P45"/>
    <mergeCell ref="Q45:S45"/>
    <mergeCell ref="A1:V1"/>
    <mergeCell ref="A11:A12"/>
    <mergeCell ref="A13:A14"/>
    <mergeCell ref="A15:A16"/>
    <mergeCell ref="A34:A35"/>
    <mergeCell ref="A36:A37"/>
    <mergeCell ref="R36:R37"/>
    <mergeCell ref="S36:S37"/>
    <mergeCell ref="T36:T37"/>
    <mergeCell ref="U36:U37"/>
  </mergeCells>
  <printOptions/>
  <pageMargins left="0.7" right="0.7" top="0.75" bottom="0.75" header="0.3" footer="0.3"/>
  <pageSetup fitToHeight="1" fitToWidth="1" horizontalDpi="600" verticalDpi="600" orientation="portrait" paperSize="9" scale="75" r:id="rId1"/>
  <ignoredErrors>
    <ignoredError sqref="T29 T6" twoDigitTextYear="1"/>
  </ignoredErrors>
</worksheet>
</file>

<file path=xl/worksheets/sheet4.xml><?xml version="1.0" encoding="utf-8"?>
<worksheet xmlns="http://schemas.openxmlformats.org/spreadsheetml/2006/main" xmlns:r="http://schemas.openxmlformats.org/officeDocument/2006/relationships">
  <sheetPr>
    <tabColor rgb="FF92D050"/>
    <pageSetUpPr fitToPage="1"/>
  </sheetPr>
  <dimension ref="A1:W48"/>
  <sheetViews>
    <sheetView view="pageBreakPreview" zoomScaleNormal="90" zoomScaleSheetLayoutView="100" zoomScalePageLayoutView="0" workbookViewId="0" topLeftCell="A4">
      <selection activeCell="P11" sqref="P11:P12"/>
    </sheetView>
  </sheetViews>
  <sheetFormatPr defaultColWidth="9.00390625" defaultRowHeight="13.5"/>
  <cols>
    <col min="1" max="1" width="3.625" style="2" customWidth="1"/>
    <col min="2" max="2" width="13.50390625" style="2" customWidth="1"/>
    <col min="3" max="22" width="4.50390625" style="2" customWidth="1"/>
    <col min="23" max="16384" width="9.00390625" style="2" customWidth="1"/>
  </cols>
  <sheetData>
    <row r="1" spans="1:23" ht="58.5" customHeight="1">
      <c r="A1" s="97" t="s">
        <v>122</v>
      </c>
      <c r="B1" s="97"/>
      <c r="C1" s="97"/>
      <c r="D1" s="97"/>
      <c r="E1" s="97"/>
      <c r="F1" s="97"/>
      <c r="G1" s="97"/>
      <c r="H1" s="97"/>
      <c r="I1" s="97"/>
      <c r="J1" s="97"/>
      <c r="K1" s="97"/>
      <c r="L1" s="97"/>
      <c r="M1" s="97"/>
      <c r="N1" s="97"/>
      <c r="O1" s="97"/>
      <c r="P1" s="97"/>
      <c r="Q1" s="97"/>
      <c r="R1" s="97"/>
      <c r="S1" s="97"/>
      <c r="T1" s="97"/>
      <c r="U1" s="97"/>
      <c r="V1" s="97"/>
      <c r="W1" s="31"/>
    </row>
    <row r="2" spans="1:23" ht="21" customHeight="1">
      <c r="A2" s="32"/>
      <c r="B2" s="33"/>
      <c r="C2" s="34"/>
      <c r="D2" s="34"/>
      <c r="E2" s="34"/>
      <c r="F2" s="34"/>
      <c r="G2" s="34"/>
      <c r="H2" s="34"/>
      <c r="I2" s="34"/>
      <c r="J2" s="34"/>
      <c r="K2" s="34"/>
      <c r="L2" s="34"/>
      <c r="M2" s="187" t="s">
        <v>71</v>
      </c>
      <c r="N2" s="187"/>
      <c r="O2" s="187"/>
      <c r="P2" s="187"/>
      <c r="Q2" s="187"/>
      <c r="R2" s="187"/>
      <c r="S2" s="187"/>
      <c r="T2" s="187"/>
      <c r="U2" s="187"/>
      <c r="V2" s="187"/>
      <c r="W2" s="187"/>
    </row>
    <row r="3" spans="1:23" ht="21" customHeight="1">
      <c r="A3" s="32"/>
      <c r="B3" s="35" t="s">
        <v>119</v>
      </c>
      <c r="C3" s="36"/>
      <c r="D3" s="36"/>
      <c r="E3" s="36"/>
      <c r="F3" s="37" t="s">
        <v>120</v>
      </c>
      <c r="G3" s="36"/>
      <c r="H3" s="37"/>
      <c r="I3" s="37"/>
      <c r="J3" s="36"/>
      <c r="K3" s="34"/>
      <c r="L3" s="37" t="s">
        <v>73</v>
      </c>
      <c r="M3" s="37"/>
      <c r="N3" s="37"/>
      <c r="O3" s="38"/>
      <c r="P3" s="37"/>
      <c r="Q3" s="37"/>
      <c r="R3" s="37"/>
      <c r="S3" s="37" t="s">
        <v>74</v>
      </c>
      <c r="T3" s="36"/>
      <c r="U3" s="37"/>
      <c r="V3" s="37"/>
      <c r="W3" s="39"/>
    </row>
    <row r="4" spans="1:23" ht="21" customHeight="1">
      <c r="A4" s="32"/>
      <c r="B4" s="40"/>
      <c r="C4" s="34"/>
      <c r="D4" s="34"/>
      <c r="E4" s="34"/>
      <c r="F4" s="34"/>
      <c r="G4" s="34"/>
      <c r="H4" s="7"/>
      <c r="I4" s="7"/>
      <c r="J4" s="34"/>
      <c r="K4" s="7"/>
      <c r="L4" s="7"/>
      <c r="M4" s="7"/>
      <c r="N4" s="7"/>
      <c r="O4" s="7"/>
      <c r="P4" s="7"/>
      <c r="Q4" s="7"/>
      <c r="R4" s="7"/>
      <c r="S4" s="7"/>
      <c r="T4" s="34"/>
      <c r="U4" s="34"/>
      <c r="V4" s="34"/>
      <c r="W4" s="39"/>
    </row>
    <row r="5" spans="1:23" ht="21" customHeight="1">
      <c r="A5" s="32"/>
      <c r="B5" s="41" t="s">
        <v>48</v>
      </c>
      <c r="C5" s="42" t="s">
        <v>117</v>
      </c>
      <c r="D5" s="34"/>
      <c r="E5" s="34"/>
      <c r="F5" s="34"/>
      <c r="G5" s="34"/>
      <c r="H5" s="7"/>
      <c r="I5" s="7"/>
      <c r="J5" s="34"/>
      <c r="K5" s="7"/>
      <c r="L5" s="7"/>
      <c r="M5" s="7"/>
      <c r="N5" s="7"/>
      <c r="O5" s="7"/>
      <c r="P5" s="7"/>
      <c r="Q5" s="7"/>
      <c r="R5" s="7"/>
      <c r="S5" s="7"/>
      <c r="T5" s="43"/>
      <c r="U5" s="43"/>
      <c r="V5" s="43"/>
      <c r="W5" s="39"/>
    </row>
    <row r="6" spans="1:23" ht="21" customHeight="1" thickBot="1">
      <c r="A6" s="32"/>
      <c r="B6" s="41" t="s">
        <v>75</v>
      </c>
      <c r="C6" s="42" t="s">
        <v>118</v>
      </c>
      <c r="D6" s="34"/>
      <c r="E6" s="34"/>
      <c r="F6" s="34"/>
      <c r="G6" s="34"/>
      <c r="H6" s="7"/>
      <c r="I6" s="7"/>
      <c r="J6" s="34"/>
      <c r="K6" s="7"/>
      <c r="L6" s="7"/>
      <c r="M6" s="7"/>
      <c r="N6" s="7"/>
      <c r="O6" s="7"/>
      <c r="P6" s="7"/>
      <c r="Q6" s="7"/>
      <c r="R6" s="7"/>
      <c r="S6" s="7"/>
      <c r="T6" s="188" t="s">
        <v>96</v>
      </c>
      <c r="U6" s="188"/>
      <c r="V6" s="188"/>
      <c r="W6" s="39"/>
    </row>
    <row r="7" spans="1:23" ht="21" customHeight="1">
      <c r="A7" s="32"/>
      <c r="B7" s="171" t="s">
        <v>47</v>
      </c>
      <c r="C7" s="189" t="str">
        <f>IF(B9="","",B9)</f>
        <v>A1</v>
      </c>
      <c r="D7" s="190"/>
      <c r="E7" s="191"/>
      <c r="F7" s="195" t="str">
        <f>IF(B11="","",B11)</f>
        <v>B1</v>
      </c>
      <c r="G7" s="190"/>
      <c r="H7" s="191"/>
      <c r="I7" s="195" t="str">
        <f>IF(B13="","",B13)</f>
        <v>A2</v>
      </c>
      <c r="J7" s="190"/>
      <c r="K7" s="191"/>
      <c r="L7" s="195" t="str">
        <f>IF(B15="","",B15)</f>
        <v>B2</v>
      </c>
      <c r="M7" s="190"/>
      <c r="N7" s="190"/>
      <c r="O7" s="197" t="s">
        <v>53</v>
      </c>
      <c r="P7" s="181" t="s">
        <v>54</v>
      </c>
      <c r="Q7" s="181" t="s">
        <v>55</v>
      </c>
      <c r="R7" s="181" t="s">
        <v>56</v>
      </c>
      <c r="S7" s="181" t="s">
        <v>0</v>
      </c>
      <c r="T7" s="181" t="s">
        <v>57</v>
      </c>
      <c r="U7" s="183" t="s">
        <v>58</v>
      </c>
      <c r="V7" s="185" t="s">
        <v>59</v>
      </c>
      <c r="W7" s="44"/>
    </row>
    <row r="8" spans="1:23" ht="21" customHeight="1" thickBot="1">
      <c r="A8" s="32"/>
      <c r="B8" s="172"/>
      <c r="C8" s="192"/>
      <c r="D8" s="193"/>
      <c r="E8" s="194"/>
      <c r="F8" s="196"/>
      <c r="G8" s="193"/>
      <c r="H8" s="194"/>
      <c r="I8" s="196"/>
      <c r="J8" s="193"/>
      <c r="K8" s="194"/>
      <c r="L8" s="196"/>
      <c r="M8" s="193"/>
      <c r="N8" s="193"/>
      <c r="O8" s="198"/>
      <c r="P8" s="182"/>
      <c r="Q8" s="182"/>
      <c r="R8" s="182"/>
      <c r="S8" s="182"/>
      <c r="T8" s="182"/>
      <c r="U8" s="184"/>
      <c r="V8" s="186"/>
      <c r="W8" s="44"/>
    </row>
    <row r="9" spans="1:23" ht="21" customHeight="1">
      <c r="A9" s="99"/>
      <c r="B9" s="166" t="s">
        <v>98</v>
      </c>
      <c r="C9" s="167"/>
      <c r="D9" s="167"/>
      <c r="E9" s="168"/>
      <c r="F9" s="45"/>
      <c r="G9" s="46">
        <f>IF(F10="","",IF(F10=H10,"△",IF(F10&gt;=H10,"○","×")))</f>
      </c>
      <c r="H9" s="47"/>
      <c r="I9" s="45"/>
      <c r="J9" s="46">
        <f>IF(I10="","",IF(I10=K10,"△",IF(I10&gt;=K10,"○","×")))</f>
      </c>
      <c r="K9" s="48"/>
      <c r="L9" s="49"/>
      <c r="M9" s="46">
        <f>IF(L10="","",IF(L10=N10,"△",IF(L10&gt;=N10,"○","×")))</f>
      </c>
      <c r="N9" s="50"/>
      <c r="O9" s="169">
        <f>IF(AND($D9="",$G9="",$J9="",$M9=""),"",COUNTIF($C9:$N9,"○"))</f>
      </c>
      <c r="P9" s="157">
        <f>IF(AND($D9="",$G9="",$J9="",$M9=""),"",COUNTIF($C9:$N9,"△"))</f>
      </c>
      <c r="Q9" s="157">
        <f>IF(AND($D9="",$G9="",$J9="",$M9=""),"",COUNTIF($C9:$N9,"×"))</f>
      </c>
      <c r="R9" s="157">
        <f>IF(O9="","",(O9*3)+(P9*1))</f>
      </c>
      <c r="S9" s="157">
        <f>IF(O9="","",SUM(C10,F10,I10,L10,))</f>
      </c>
      <c r="T9" s="157">
        <f>IF(O9="","",SUM(E10,H10,K10,N10))</f>
      </c>
      <c r="U9" s="158">
        <f>IF(O9="","",S9-T9)</f>
      </c>
      <c r="V9" s="127">
        <f>IF(R9="","",RANK(W9,$W7:$W14,0))</f>
      </c>
      <c r="W9" s="129">
        <f>IF(U9="","",$R9*100+$S9*10+U9)</f>
      </c>
    </row>
    <row r="10" spans="1:23" ht="21" customHeight="1">
      <c r="A10" s="99"/>
      <c r="B10" s="135"/>
      <c r="C10" s="147"/>
      <c r="D10" s="147"/>
      <c r="E10" s="148"/>
      <c r="F10" s="51">
        <f>IF(E12="","",B14)</f>
      </c>
      <c r="G10" s="52" t="s">
        <v>17</v>
      </c>
      <c r="H10" s="53">
        <f>IF(C12="","",C12)</f>
      </c>
      <c r="I10" s="51">
        <f>IF(E14="","",E14)</f>
      </c>
      <c r="J10" s="54" t="s">
        <v>17</v>
      </c>
      <c r="K10" s="53">
        <f>IF(C14="","",C14)</f>
      </c>
      <c r="L10" s="51">
        <f>IF(E16="","",E16)</f>
      </c>
      <c r="M10" s="54" t="s">
        <v>17</v>
      </c>
      <c r="N10" s="54">
        <f>IF(C16="","",C16)</f>
      </c>
      <c r="O10" s="141"/>
      <c r="P10" s="100"/>
      <c r="Q10" s="100"/>
      <c r="R10" s="100"/>
      <c r="S10" s="100"/>
      <c r="T10" s="100"/>
      <c r="U10" s="102"/>
      <c r="V10" s="144"/>
      <c r="W10" s="129"/>
    </row>
    <row r="11" spans="1:23" ht="21" customHeight="1">
      <c r="A11" s="32"/>
      <c r="B11" s="135" t="s">
        <v>99</v>
      </c>
      <c r="C11" s="55"/>
      <c r="D11" s="56">
        <f>IF(C12="","",IF(C12=E12,"△",IF(C12&gt;=E12,"○","×")))</f>
      </c>
      <c r="E11" s="57"/>
      <c r="F11" s="151"/>
      <c r="G11" s="152"/>
      <c r="H11" s="153"/>
      <c r="I11" s="49"/>
      <c r="J11" s="46">
        <f>IF(I12="","",IF(I12=K12,"△",IF(I12&gt;=K12,"○","×")))</f>
      </c>
      <c r="K11" s="48"/>
      <c r="L11" s="49"/>
      <c r="M11" s="46">
        <f>IF(L12="","",IF(L12=N12,"△",IF(L12&gt;=N12,"○","×")))</f>
      </c>
      <c r="N11" s="50"/>
      <c r="O11" s="141">
        <f>IF(AND($D11="",$G11="",$J11="",$M11=""),"",COUNTIF($C11:$N11,"○"))</f>
      </c>
      <c r="P11" s="100">
        <f>IF(AND($D11="",$G11="",$J11="",$M11=""),"",COUNTIF($C11:$N11,"△"))</f>
      </c>
      <c r="Q11" s="100">
        <f>IF(AND($D11="",$G11="",$J11="",$M11=""),"",COUNTIF($C11:$N11,"×"))</f>
      </c>
      <c r="R11" s="100">
        <f>IF(O11="","",(O11*3)+(P11*1))</f>
      </c>
      <c r="S11" s="100">
        <f>IF(O11="","",SUM(C12,F12,I12,L12,))</f>
      </c>
      <c r="T11" s="100">
        <f>IF(O11="","",SUM(E12,H12,K12,N12))</f>
      </c>
      <c r="U11" s="101">
        <f>IF(O11="","",S11-T11)</f>
      </c>
      <c r="V11" s="127">
        <f>IF(R11="","",RANK(W11,$W9:$W16,0))</f>
      </c>
      <c r="W11" s="129">
        <f>IF(U11="","",$R11*100+$S11*10+U11)</f>
      </c>
    </row>
    <row r="12" spans="1:23" ht="21" customHeight="1">
      <c r="A12" s="32"/>
      <c r="B12" s="135"/>
      <c r="C12" s="58"/>
      <c r="D12" s="52" t="s">
        <v>17</v>
      </c>
      <c r="E12" s="59"/>
      <c r="F12" s="154"/>
      <c r="G12" s="155"/>
      <c r="H12" s="156"/>
      <c r="I12" s="51">
        <f>IF(H14="","",H14)</f>
      </c>
      <c r="J12" s="54" t="s">
        <v>17</v>
      </c>
      <c r="K12" s="53">
        <f>IF(F14="","",F14)</f>
      </c>
      <c r="L12" s="51">
        <f>IF(H16="","",H16)</f>
      </c>
      <c r="M12" s="54" t="s">
        <v>17</v>
      </c>
      <c r="N12" s="54">
        <f>IF(F16="","",F16)</f>
      </c>
      <c r="O12" s="141"/>
      <c r="P12" s="100"/>
      <c r="Q12" s="100"/>
      <c r="R12" s="100"/>
      <c r="S12" s="100"/>
      <c r="T12" s="100"/>
      <c r="U12" s="102"/>
      <c r="V12" s="144"/>
      <c r="W12" s="129"/>
    </row>
    <row r="13" spans="1:23" ht="21" customHeight="1">
      <c r="A13" s="32"/>
      <c r="B13" s="135" t="s">
        <v>100</v>
      </c>
      <c r="C13" s="60"/>
      <c r="D13" s="46">
        <f>IF(C14="","",IF(C14=E14,"△",IF(C14&gt;=E14,"○","×")))</f>
      </c>
      <c r="E13" s="61"/>
      <c r="F13" s="62"/>
      <c r="G13" s="46">
        <f>IF(F14="","",IF(F14=H14,"△",IF(F14&gt;=H14,"○","×")))</f>
      </c>
      <c r="H13" s="61"/>
      <c r="I13" s="137"/>
      <c r="J13" s="138"/>
      <c r="K13" s="145"/>
      <c r="L13" s="49"/>
      <c r="M13" s="46">
        <f>IF(L14="","",IF(L14=N14,"△",IF(L14&gt;=N14,"○","×")))</f>
      </c>
      <c r="N13" s="50"/>
      <c r="O13" s="141">
        <f>IF(AND($D13="",$G13="",$J13="",$M13=""),"",COUNTIF($C13:$N13,"○"))</f>
      </c>
      <c r="P13" s="100">
        <f>IF(AND($D13="",$G13="",$J13="",$M13=""),"",COUNTIF($C13:$N13,"△"))</f>
      </c>
      <c r="Q13" s="100">
        <f>IF(AND($D13="",$G13="",$J13="",$M13=""),"",COUNTIF($C13:$N13,"×"))</f>
      </c>
      <c r="R13" s="100">
        <f>IF(O13="","",(O13*3)+(P13*1))</f>
      </c>
      <c r="S13" s="100">
        <f>IF(O13="","",SUM(C14,F14,I14,L14,))</f>
      </c>
      <c r="T13" s="100">
        <f>IF(O13="","",SUM(E14,H14,K14,N14))</f>
      </c>
      <c r="U13" s="101">
        <f>IF(O13="","",S13-T13)</f>
      </c>
      <c r="V13" s="127">
        <f>IF(R13="","",RANK(W13,$W9:$W16,0))</f>
      </c>
      <c r="W13" s="129">
        <f>IF(U13="","",$R13*100+$S13*10+U13)</f>
      </c>
    </row>
    <row r="14" spans="1:23" ht="21" customHeight="1">
      <c r="A14" s="32"/>
      <c r="B14" s="135"/>
      <c r="C14" s="58"/>
      <c r="D14" s="52" t="s">
        <v>17</v>
      </c>
      <c r="E14" s="59"/>
      <c r="F14" s="58"/>
      <c r="G14" s="52" t="s">
        <v>17</v>
      </c>
      <c r="H14" s="59"/>
      <c r="I14" s="146"/>
      <c r="J14" s="147"/>
      <c r="K14" s="148"/>
      <c r="L14" s="51">
        <f>IF(K16="","",K16)</f>
      </c>
      <c r="M14" s="54" t="s">
        <v>17</v>
      </c>
      <c r="N14" s="54">
        <f>IF(I16="","",I16)</f>
      </c>
      <c r="O14" s="141"/>
      <c r="P14" s="100"/>
      <c r="Q14" s="100"/>
      <c r="R14" s="100"/>
      <c r="S14" s="100"/>
      <c r="T14" s="100"/>
      <c r="U14" s="102"/>
      <c r="V14" s="144"/>
      <c r="W14" s="129"/>
    </row>
    <row r="15" spans="1:23" ht="21" customHeight="1">
      <c r="A15" s="32"/>
      <c r="B15" s="135" t="s">
        <v>101</v>
      </c>
      <c r="C15" s="60"/>
      <c r="D15" s="46">
        <f>IF(C16="","",IF(C16=E16,"△",IF(C16&gt;=E16,"○","×")))</f>
      </c>
      <c r="E15" s="61"/>
      <c r="F15" s="62"/>
      <c r="G15" s="46">
        <f>IF(F16="","",IF(F16=H16,"△",IF(F16&gt;=H16,"○","×")))</f>
      </c>
      <c r="H15" s="61"/>
      <c r="I15" s="62"/>
      <c r="J15" s="46">
        <f>IF(I16="","",IF(I16=K16,"△",IF(I16&gt;=K16,"○","×")))</f>
      </c>
      <c r="K15" s="61"/>
      <c r="L15" s="137"/>
      <c r="M15" s="138"/>
      <c r="N15" s="138"/>
      <c r="O15" s="141">
        <f>IF(AND($D15="",$G15="",$J15="",$M15=""),"",COUNTIF($C15:$N15,"○"))</f>
      </c>
      <c r="P15" s="100">
        <f>IF(AND($D15="",$G15="",$J15="",$M15=""),"",COUNTIF($C15:$N15,"△"))</f>
      </c>
      <c r="Q15" s="100">
        <f>IF(AND($D15="",$G15="",$J15="",$M15=""),"",COUNTIF($C15:$N15,"×"))</f>
      </c>
      <c r="R15" s="100">
        <f>IF(O15="","",(O15*3)+(P15*1))</f>
      </c>
      <c r="S15" s="100">
        <f>IF(O15="","",SUM(C16,F16,I16,L16,))</f>
      </c>
      <c r="T15" s="100">
        <f>IF(O15="","",SUM(E16,H16,K16,N16))</f>
      </c>
      <c r="U15" s="101">
        <f>IF(O15="","",S15-T15)</f>
      </c>
      <c r="V15" s="127">
        <f>IF(R15="","",RANK(W15,$W11:$W18,0))</f>
      </c>
      <c r="W15" s="129">
        <f>IF(U15="","",$R15*100+$S15*10+U15)</f>
      </c>
    </row>
    <row r="16" spans="1:23" ht="21" customHeight="1" thickBot="1">
      <c r="A16" s="32"/>
      <c r="B16" s="136"/>
      <c r="C16" s="63"/>
      <c r="D16" s="64" t="s">
        <v>17</v>
      </c>
      <c r="E16" s="65"/>
      <c r="F16" s="63"/>
      <c r="G16" s="64" t="s">
        <v>17</v>
      </c>
      <c r="H16" s="65"/>
      <c r="I16" s="63"/>
      <c r="J16" s="64" t="s">
        <v>17</v>
      </c>
      <c r="K16" s="65"/>
      <c r="L16" s="139"/>
      <c r="M16" s="140"/>
      <c r="N16" s="140"/>
      <c r="O16" s="142"/>
      <c r="P16" s="125"/>
      <c r="Q16" s="125"/>
      <c r="R16" s="125"/>
      <c r="S16" s="125"/>
      <c r="T16" s="125"/>
      <c r="U16" s="126"/>
      <c r="V16" s="128"/>
      <c r="W16" s="129"/>
    </row>
    <row r="17" spans="1:23" ht="21" customHeight="1" thickBot="1">
      <c r="A17" s="39"/>
      <c r="B17" s="66"/>
      <c r="C17" s="67"/>
      <c r="D17" s="67"/>
      <c r="E17" s="67"/>
      <c r="F17" s="67"/>
      <c r="G17" s="67"/>
      <c r="H17" s="67"/>
      <c r="I17" s="67"/>
      <c r="J17" s="67"/>
      <c r="K17" s="67"/>
      <c r="L17" s="68"/>
      <c r="M17" s="68"/>
      <c r="N17" s="68"/>
      <c r="O17" s="69"/>
      <c r="P17" s="69"/>
      <c r="Q17" s="69"/>
      <c r="R17" s="69"/>
      <c r="S17" s="69"/>
      <c r="T17" s="69"/>
      <c r="U17" s="70"/>
      <c r="V17" s="71"/>
      <c r="W17" s="72"/>
    </row>
    <row r="18" spans="1:23" ht="21" customHeight="1" thickBot="1">
      <c r="A18" s="32"/>
      <c r="B18" s="73" t="s">
        <v>102</v>
      </c>
      <c r="C18" s="130" t="s">
        <v>78</v>
      </c>
      <c r="D18" s="130"/>
      <c r="E18" s="130"/>
      <c r="F18" s="131" t="s">
        <v>79</v>
      </c>
      <c r="G18" s="130"/>
      <c r="H18" s="130"/>
      <c r="I18" s="130"/>
      <c r="J18" s="130"/>
      <c r="K18" s="130"/>
      <c r="L18" s="130"/>
      <c r="M18" s="130"/>
      <c r="N18" s="130"/>
      <c r="O18" s="130"/>
      <c r="P18" s="132"/>
      <c r="Q18" s="133" t="s">
        <v>80</v>
      </c>
      <c r="R18" s="133"/>
      <c r="S18" s="133"/>
      <c r="T18" s="133" t="s">
        <v>10</v>
      </c>
      <c r="U18" s="133"/>
      <c r="V18" s="134"/>
      <c r="W18" s="31"/>
    </row>
    <row r="19" spans="1:23" ht="21" customHeight="1">
      <c r="A19" s="32"/>
      <c r="B19" s="74">
        <v>1</v>
      </c>
      <c r="C19" s="103" t="s">
        <v>81</v>
      </c>
      <c r="D19" s="104"/>
      <c r="E19" s="104"/>
      <c r="F19" s="119" t="str">
        <f>B9</f>
        <v>A1</v>
      </c>
      <c r="G19" s="120"/>
      <c r="H19" s="120"/>
      <c r="I19" s="120"/>
      <c r="J19" s="75"/>
      <c r="K19" s="76" t="s">
        <v>17</v>
      </c>
      <c r="L19" s="75"/>
      <c r="M19" s="120" t="str">
        <f>B15</f>
        <v>B2</v>
      </c>
      <c r="N19" s="120"/>
      <c r="O19" s="120"/>
      <c r="P19" s="121"/>
      <c r="Q19" s="122" t="s">
        <v>106</v>
      </c>
      <c r="R19" s="122"/>
      <c r="S19" s="122"/>
      <c r="T19" s="123">
        <v>2</v>
      </c>
      <c r="U19" s="123"/>
      <c r="V19" s="124"/>
      <c r="W19" s="31"/>
    </row>
    <row r="20" spans="1:23" ht="21" customHeight="1">
      <c r="A20" s="32"/>
      <c r="B20" s="77">
        <v>2</v>
      </c>
      <c r="C20" s="103" t="s">
        <v>82</v>
      </c>
      <c r="D20" s="104"/>
      <c r="E20" s="104"/>
      <c r="F20" s="105" t="str">
        <f>B11</f>
        <v>B1</v>
      </c>
      <c r="G20" s="106"/>
      <c r="H20" s="106"/>
      <c r="I20" s="106"/>
      <c r="J20" s="78"/>
      <c r="K20" s="78" t="s">
        <v>17</v>
      </c>
      <c r="L20" s="78"/>
      <c r="M20" s="106" t="str">
        <f>B13</f>
        <v>A2</v>
      </c>
      <c r="N20" s="106"/>
      <c r="O20" s="106"/>
      <c r="P20" s="107"/>
      <c r="Q20" s="108" t="s">
        <v>106</v>
      </c>
      <c r="R20" s="108"/>
      <c r="S20" s="108"/>
      <c r="T20" s="109">
        <v>1</v>
      </c>
      <c r="U20" s="109"/>
      <c r="V20" s="110"/>
      <c r="W20" s="31"/>
    </row>
    <row r="21" spans="1:23" ht="21" customHeight="1">
      <c r="A21" s="32"/>
      <c r="B21" s="77">
        <v>3</v>
      </c>
      <c r="C21" s="103" t="s">
        <v>83</v>
      </c>
      <c r="D21" s="104"/>
      <c r="E21" s="104"/>
      <c r="F21" s="105" t="str">
        <f>B13</f>
        <v>A2</v>
      </c>
      <c r="G21" s="106"/>
      <c r="H21" s="106"/>
      <c r="I21" s="106"/>
      <c r="J21" s="78"/>
      <c r="K21" s="78" t="s">
        <v>17</v>
      </c>
      <c r="L21" s="78"/>
      <c r="M21" s="106" t="str">
        <f>B9</f>
        <v>A1</v>
      </c>
      <c r="N21" s="106"/>
      <c r="O21" s="106"/>
      <c r="P21" s="107"/>
      <c r="Q21" s="108" t="s">
        <v>106</v>
      </c>
      <c r="R21" s="108"/>
      <c r="S21" s="108"/>
      <c r="T21" s="109">
        <v>4</v>
      </c>
      <c r="U21" s="109"/>
      <c r="V21" s="110"/>
      <c r="W21" s="31"/>
    </row>
    <row r="22" spans="1:23" ht="21" customHeight="1">
      <c r="A22" s="32"/>
      <c r="B22" s="77">
        <v>4</v>
      </c>
      <c r="C22" s="103" t="s">
        <v>84</v>
      </c>
      <c r="D22" s="104"/>
      <c r="E22" s="104"/>
      <c r="F22" s="105" t="str">
        <f>B15</f>
        <v>B2</v>
      </c>
      <c r="G22" s="106"/>
      <c r="H22" s="106"/>
      <c r="I22" s="106"/>
      <c r="J22" s="78"/>
      <c r="K22" s="78" t="s">
        <v>17</v>
      </c>
      <c r="L22" s="78"/>
      <c r="M22" s="106" t="str">
        <f>B11</f>
        <v>B1</v>
      </c>
      <c r="N22" s="106"/>
      <c r="O22" s="106"/>
      <c r="P22" s="107"/>
      <c r="Q22" s="108" t="s">
        <v>106</v>
      </c>
      <c r="R22" s="108"/>
      <c r="S22" s="108"/>
      <c r="T22" s="109">
        <v>3</v>
      </c>
      <c r="U22" s="109"/>
      <c r="V22" s="110"/>
      <c r="W22" s="31"/>
    </row>
    <row r="23" spans="1:23" ht="21" customHeight="1">
      <c r="A23" s="32"/>
      <c r="B23" s="77">
        <v>5</v>
      </c>
      <c r="C23" s="103" t="s">
        <v>85</v>
      </c>
      <c r="D23" s="104"/>
      <c r="E23" s="104"/>
      <c r="F23" s="105" t="str">
        <f>B13</f>
        <v>A2</v>
      </c>
      <c r="G23" s="106"/>
      <c r="H23" s="106"/>
      <c r="I23" s="106"/>
      <c r="J23" s="78"/>
      <c r="K23" s="78" t="s">
        <v>17</v>
      </c>
      <c r="L23" s="78"/>
      <c r="M23" s="106" t="str">
        <f>B15</f>
        <v>B2</v>
      </c>
      <c r="N23" s="106"/>
      <c r="O23" s="106"/>
      <c r="P23" s="107"/>
      <c r="Q23" s="108" t="s">
        <v>106</v>
      </c>
      <c r="R23" s="108"/>
      <c r="S23" s="108"/>
      <c r="T23" s="109">
        <v>6</v>
      </c>
      <c r="U23" s="109"/>
      <c r="V23" s="110"/>
      <c r="W23" s="31"/>
    </row>
    <row r="24" spans="1:23" ht="21" customHeight="1" thickBot="1">
      <c r="A24" s="32"/>
      <c r="B24" s="79">
        <v>6</v>
      </c>
      <c r="C24" s="111" t="s">
        <v>86</v>
      </c>
      <c r="D24" s="112"/>
      <c r="E24" s="112"/>
      <c r="F24" s="113" t="str">
        <f>B9</f>
        <v>A1</v>
      </c>
      <c r="G24" s="114"/>
      <c r="H24" s="114"/>
      <c r="I24" s="114"/>
      <c r="J24" s="80"/>
      <c r="K24" s="80" t="s">
        <v>17</v>
      </c>
      <c r="L24" s="80"/>
      <c r="M24" s="114" t="str">
        <f>B11</f>
        <v>B1</v>
      </c>
      <c r="N24" s="114"/>
      <c r="O24" s="114"/>
      <c r="P24" s="115"/>
      <c r="Q24" s="116" t="s">
        <v>106</v>
      </c>
      <c r="R24" s="116"/>
      <c r="S24" s="116"/>
      <c r="T24" s="117">
        <v>5</v>
      </c>
      <c r="U24" s="117"/>
      <c r="V24" s="118"/>
      <c r="W24" s="31"/>
    </row>
    <row r="25" spans="1:23" ht="21" customHeight="1">
      <c r="A25" s="32"/>
      <c r="B25" s="81"/>
      <c r="C25" s="82"/>
      <c r="D25" s="82"/>
      <c r="E25" s="82"/>
      <c r="F25" s="83"/>
      <c r="G25" s="83"/>
      <c r="H25" s="83"/>
      <c r="I25" s="83"/>
      <c r="J25" s="83"/>
      <c r="K25" s="83"/>
      <c r="L25" s="83"/>
      <c r="M25" s="83"/>
      <c r="N25" s="83"/>
      <c r="O25" s="83"/>
      <c r="P25" s="83"/>
      <c r="Q25" s="83"/>
      <c r="R25" s="83"/>
      <c r="S25" s="83"/>
      <c r="T25" s="83"/>
      <c r="U25" s="84"/>
      <c r="V25" s="84"/>
      <c r="W25" s="31"/>
    </row>
    <row r="26" spans="1:23" ht="21" customHeight="1">
      <c r="A26" s="32"/>
      <c r="B26" s="35" t="s">
        <v>119</v>
      </c>
      <c r="C26" s="36"/>
      <c r="D26" s="36"/>
      <c r="E26" s="36"/>
      <c r="F26" s="37" t="s">
        <v>120</v>
      </c>
      <c r="G26" s="36"/>
      <c r="H26" s="37"/>
      <c r="I26" s="37"/>
      <c r="J26" s="36"/>
      <c r="K26" s="34"/>
      <c r="L26" s="37" t="s">
        <v>87</v>
      </c>
      <c r="M26" s="37"/>
      <c r="N26" s="37"/>
      <c r="O26" s="38"/>
      <c r="P26" s="37"/>
      <c r="Q26" s="37"/>
      <c r="R26" s="37"/>
      <c r="S26" s="37" t="s">
        <v>88</v>
      </c>
      <c r="T26" s="36"/>
      <c r="U26" s="37"/>
      <c r="V26" s="37"/>
      <c r="W26" s="39"/>
    </row>
    <row r="27" spans="1:23" ht="21" customHeight="1">
      <c r="A27" s="32"/>
      <c r="B27" s="40"/>
      <c r="C27" s="36"/>
      <c r="D27" s="36"/>
      <c r="E27" s="36"/>
      <c r="F27" s="37"/>
      <c r="G27" s="36"/>
      <c r="H27" s="37"/>
      <c r="I27" s="37"/>
      <c r="J27" s="36"/>
      <c r="K27" s="37"/>
      <c r="L27" s="37"/>
      <c r="M27" s="37"/>
      <c r="N27" s="37"/>
      <c r="O27" s="38"/>
      <c r="P27" s="37"/>
      <c r="Q27" s="37"/>
      <c r="R27" s="37"/>
      <c r="S27" s="37"/>
      <c r="T27" s="36"/>
      <c r="U27" s="37"/>
      <c r="V27" s="37"/>
      <c r="W27" s="39"/>
    </row>
    <row r="28" spans="1:23" ht="21" customHeight="1">
      <c r="A28" s="32"/>
      <c r="B28" s="85" t="s">
        <v>48</v>
      </c>
      <c r="C28" s="42" t="s">
        <v>117</v>
      </c>
      <c r="D28" s="34"/>
      <c r="E28" s="34"/>
      <c r="F28" s="34"/>
      <c r="G28" s="34"/>
      <c r="H28" s="7"/>
      <c r="I28" s="7"/>
      <c r="J28" s="34"/>
      <c r="K28" s="7"/>
      <c r="L28" s="37"/>
      <c r="M28" s="37"/>
      <c r="N28" s="37"/>
      <c r="O28" s="38"/>
      <c r="P28" s="37"/>
      <c r="Q28" s="37"/>
      <c r="R28" s="37"/>
      <c r="S28" s="37"/>
      <c r="T28" s="36"/>
      <c r="U28" s="37"/>
      <c r="V28" s="37"/>
      <c r="W28" s="39"/>
    </row>
    <row r="29" spans="1:23" ht="21" customHeight="1" thickBot="1">
      <c r="A29" s="32"/>
      <c r="B29" s="86" t="s">
        <v>75</v>
      </c>
      <c r="C29" s="42" t="s">
        <v>118</v>
      </c>
      <c r="D29" s="34"/>
      <c r="E29" s="34"/>
      <c r="F29" s="34"/>
      <c r="G29" s="34"/>
      <c r="H29" s="7"/>
      <c r="I29" s="7"/>
      <c r="J29" s="34"/>
      <c r="K29" s="7"/>
      <c r="L29" s="7"/>
      <c r="M29" s="7"/>
      <c r="N29" s="7"/>
      <c r="O29" s="38"/>
      <c r="P29" s="7"/>
      <c r="Q29" s="7"/>
      <c r="R29" s="7"/>
      <c r="S29" s="7"/>
      <c r="T29" s="170" t="s">
        <v>97</v>
      </c>
      <c r="U29" s="170"/>
      <c r="V29" s="170"/>
      <c r="W29" s="31"/>
    </row>
    <row r="30" spans="1:23" ht="21" customHeight="1">
      <c r="A30" s="32"/>
      <c r="B30" s="171" t="s">
        <v>103</v>
      </c>
      <c r="C30" s="173" t="str">
        <f>IF(B32="","",B32)</f>
        <v>B3</v>
      </c>
      <c r="D30" s="173"/>
      <c r="E30" s="174"/>
      <c r="F30" s="177" t="str">
        <f>IF(B34="","",B34)</f>
        <v>A3</v>
      </c>
      <c r="G30" s="173"/>
      <c r="H30" s="174"/>
      <c r="I30" s="177" t="str">
        <f>IF(B36="","",B36)</f>
        <v>B4</v>
      </c>
      <c r="J30" s="173"/>
      <c r="K30" s="174"/>
      <c r="L30" s="177" t="str">
        <f>IF(B38="","",B38)</f>
        <v>A4</v>
      </c>
      <c r="M30" s="173"/>
      <c r="N30" s="173"/>
      <c r="O30" s="179" t="s">
        <v>53</v>
      </c>
      <c r="P30" s="159" t="s">
        <v>54</v>
      </c>
      <c r="Q30" s="159" t="s">
        <v>55</v>
      </c>
      <c r="R30" s="159" t="s">
        <v>56</v>
      </c>
      <c r="S30" s="159" t="s">
        <v>0</v>
      </c>
      <c r="T30" s="159" t="s">
        <v>57</v>
      </c>
      <c r="U30" s="161" t="s">
        <v>58</v>
      </c>
      <c r="V30" s="163" t="s">
        <v>59</v>
      </c>
      <c r="W30" s="44"/>
    </row>
    <row r="31" spans="1:23" ht="21" customHeight="1" thickBot="1">
      <c r="A31" s="32"/>
      <c r="B31" s="172"/>
      <c r="C31" s="175"/>
      <c r="D31" s="175"/>
      <c r="E31" s="176"/>
      <c r="F31" s="178"/>
      <c r="G31" s="175"/>
      <c r="H31" s="176"/>
      <c r="I31" s="178"/>
      <c r="J31" s="175"/>
      <c r="K31" s="176"/>
      <c r="L31" s="178"/>
      <c r="M31" s="175"/>
      <c r="N31" s="175"/>
      <c r="O31" s="180"/>
      <c r="P31" s="160"/>
      <c r="Q31" s="160"/>
      <c r="R31" s="160"/>
      <c r="S31" s="160"/>
      <c r="T31" s="160"/>
      <c r="U31" s="162"/>
      <c r="V31" s="164"/>
      <c r="W31" s="44"/>
    </row>
    <row r="32" spans="1:23" ht="21" customHeight="1">
      <c r="A32" s="99"/>
      <c r="B32" s="165" t="s">
        <v>51</v>
      </c>
      <c r="C32" s="167"/>
      <c r="D32" s="167"/>
      <c r="E32" s="168"/>
      <c r="F32" s="45"/>
      <c r="G32" s="46">
        <f>IF(F33="","",IF(F33=H33,"△",IF(F33&gt;=H33,"○","×")))</f>
      </c>
      <c r="H32" s="47"/>
      <c r="I32" s="45"/>
      <c r="J32" s="46">
        <f>IF(I33="","",IF(I33=K33,"△",IF(I33&gt;=K33,"○","×")))</f>
      </c>
      <c r="K32" s="48"/>
      <c r="L32" s="49"/>
      <c r="M32" s="46">
        <f>IF(L33="","",IF(L33=N33,"△",IF(L33&gt;=N33,"○","×")))</f>
      </c>
      <c r="N32" s="50"/>
      <c r="O32" s="169">
        <f>IF(AND($D32="",$G32="",$J32="",$M32=""),"",COUNTIF($C32:$N32,"○"))</f>
      </c>
      <c r="P32" s="157">
        <f>IF(AND($D32="",$G32="",$J32="",$M32=""),"",COUNTIF($C32:$N32,"△"))</f>
      </c>
      <c r="Q32" s="157">
        <f>IF(AND($D32="",$G32="",$J32="",$M32=""),"",COUNTIF($C32:$N32,"×"))</f>
      </c>
      <c r="R32" s="157">
        <f>IF(O32="","",(O32*3)+(P32*1))</f>
      </c>
      <c r="S32" s="157">
        <f>IF(O32="","",SUM(C33,F33,I33,L33,))</f>
      </c>
      <c r="T32" s="157">
        <f>IF(O32="","",SUM(E33,H33,K33,N33))</f>
      </c>
      <c r="U32" s="158">
        <f>IF(O32="","",S32-T32)</f>
      </c>
      <c r="V32" s="143">
        <f>IF(R32="","",RANK(W32,$W32:$W39,0))</f>
      </c>
      <c r="W32" s="129">
        <f>IF(U32="","",$R32*100+$S32*10+U32)</f>
      </c>
    </row>
    <row r="33" spans="1:23" ht="21" customHeight="1">
      <c r="A33" s="99"/>
      <c r="B33" s="166"/>
      <c r="C33" s="147"/>
      <c r="D33" s="147"/>
      <c r="E33" s="148"/>
      <c r="F33" s="51">
        <f>IF(E35="","",E35)</f>
      </c>
      <c r="G33" s="54" t="s">
        <v>17</v>
      </c>
      <c r="H33" s="53">
        <f>IF(C35="","",C35)</f>
      </c>
      <c r="I33" s="51">
        <f>IF(E37="","",E37)</f>
      </c>
      <c r="J33" s="54" t="s">
        <v>17</v>
      </c>
      <c r="K33" s="53">
        <f>IF(C37="","",C37)</f>
      </c>
      <c r="L33" s="51">
        <f>IF(E39="","",E39)</f>
      </c>
      <c r="M33" s="54" t="s">
        <v>17</v>
      </c>
      <c r="N33" s="54">
        <f>IF(C39="","",C39)</f>
      </c>
      <c r="O33" s="141"/>
      <c r="P33" s="100"/>
      <c r="Q33" s="100"/>
      <c r="R33" s="100"/>
      <c r="S33" s="100"/>
      <c r="T33" s="100"/>
      <c r="U33" s="102"/>
      <c r="V33" s="144"/>
      <c r="W33" s="129"/>
    </row>
    <row r="34" spans="1:23" ht="21" customHeight="1">
      <c r="A34" s="32"/>
      <c r="B34" s="149" t="s">
        <v>50</v>
      </c>
      <c r="C34" s="55"/>
      <c r="D34" s="56">
        <f>IF(C35="","",IF(C35=E35,"△",IF(C35&gt;=E35,"○","×")))</f>
      </c>
      <c r="E34" s="57"/>
      <c r="F34" s="151"/>
      <c r="G34" s="152"/>
      <c r="H34" s="153"/>
      <c r="I34" s="49"/>
      <c r="J34" s="46">
        <f>IF(I35="","",IF(I35=K35,"△",IF(I35&gt;=K35,"○","×")))</f>
      </c>
      <c r="K34" s="48"/>
      <c r="L34" s="49"/>
      <c r="M34" s="46">
        <f>IF(L35="","",IF(L35=N35,"△",IF(L35&gt;=N35,"○","×")))</f>
      </c>
      <c r="N34" s="50"/>
      <c r="O34" s="141">
        <f>IF(AND($D34="",$G34="",$J34="",$M34=""),"",COUNTIF($C34:$N34,"○"))</f>
      </c>
      <c r="P34" s="100">
        <f>IF(AND($D34="",$G34="",$J34="",$M34=""),"",COUNTIF($C34:$N34,"△"))</f>
      </c>
      <c r="Q34" s="100">
        <f>IF(AND($D34="",$G34="",$J34="",$M34=""),"",COUNTIF($C34:$N34,"×"))</f>
      </c>
      <c r="R34" s="100">
        <f>IF(O34="","",(O34*3)+(P34*1))</f>
      </c>
      <c r="S34" s="100">
        <f>IF(O34="","",SUM(C35,F35,I35,L35,))</f>
      </c>
      <c r="T34" s="100">
        <f>IF(O34="","",SUM(E35,H35,K35,N35))</f>
      </c>
      <c r="U34" s="101">
        <f>IF(O34="","",S34-T34)</f>
      </c>
      <c r="V34" s="143">
        <f>IF(R34="","",RANK(W34,$W34:$W41,0))</f>
      </c>
      <c r="W34" s="129">
        <f>IF(U34="","",$R34*100+$S34*10+U34)</f>
      </c>
    </row>
    <row r="35" spans="1:23" ht="21" customHeight="1">
      <c r="A35" s="32"/>
      <c r="B35" s="150"/>
      <c r="C35" s="58"/>
      <c r="D35" s="52" t="s">
        <v>17</v>
      </c>
      <c r="E35" s="59"/>
      <c r="F35" s="154"/>
      <c r="G35" s="155"/>
      <c r="H35" s="156"/>
      <c r="I35" s="51">
        <f>IF(H37="","",H37)</f>
      </c>
      <c r="J35" s="54" t="s">
        <v>17</v>
      </c>
      <c r="K35" s="53">
        <f>IF(F37="","",F37)</f>
      </c>
      <c r="L35" s="51">
        <f>IF(H39="","",H39)</f>
      </c>
      <c r="M35" s="54" t="s">
        <v>17</v>
      </c>
      <c r="N35" s="54">
        <f>IF(F39="","",F39)</f>
      </c>
      <c r="O35" s="141"/>
      <c r="P35" s="100"/>
      <c r="Q35" s="100"/>
      <c r="R35" s="100"/>
      <c r="S35" s="100"/>
      <c r="T35" s="100"/>
      <c r="U35" s="102"/>
      <c r="V35" s="144"/>
      <c r="W35" s="129"/>
    </row>
    <row r="36" spans="1:23" ht="21" customHeight="1">
      <c r="A36" s="32"/>
      <c r="B36" s="135" t="s">
        <v>52</v>
      </c>
      <c r="C36" s="60"/>
      <c r="D36" s="46">
        <f>IF(C37="","",IF(C37=E37,"△",IF(C37&gt;=E37,"○","×")))</f>
      </c>
      <c r="E36" s="61"/>
      <c r="F36" s="62"/>
      <c r="G36" s="46">
        <f>IF(F37="","",IF(F37=H37,"△",IF(F37&gt;=H37,"○","×")))</f>
      </c>
      <c r="H36" s="61"/>
      <c r="I36" s="137"/>
      <c r="J36" s="138"/>
      <c r="K36" s="145"/>
      <c r="L36" s="49"/>
      <c r="M36" s="46">
        <f>IF(L37="","",IF(L37=N37,"△",IF(L37&gt;=N37,"○","×")))</f>
      </c>
      <c r="N36" s="50"/>
      <c r="O36" s="141">
        <f>IF(AND($D36="",$G36="",$J36="",$M36=""),"",COUNTIF($C36:$N36,"○"))</f>
      </c>
      <c r="P36" s="100">
        <f>IF(AND($D36="",$G36="",$J36="",$M36=""),"",COUNTIF($C36:$N36,"△"))</f>
      </c>
      <c r="Q36" s="100">
        <f>IF(AND($D36="",$G36="",$J36="",$M36=""),"",COUNTIF($C36:$N36,"×"))</f>
      </c>
      <c r="R36" s="100">
        <f>IF(O36="","",(O36*3)+(P36*1))</f>
      </c>
      <c r="S36" s="100">
        <f>IF(O36="","",SUM(C37,F37,I37,L37,))</f>
      </c>
      <c r="T36" s="100">
        <f>IF(O36="","",SUM(E37,H37,K37,N37))</f>
      </c>
      <c r="U36" s="101">
        <f>IF(O36="","",S36-T36)</f>
      </c>
      <c r="V36" s="143">
        <f>IF(R36="","",RANK(W36,$W36:$W43,0))</f>
      </c>
      <c r="W36" s="129">
        <f>IF(U36="","",$R36*100+$S36*10+U36)</f>
      </c>
    </row>
    <row r="37" spans="1:23" ht="21" customHeight="1">
      <c r="A37" s="32"/>
      <c r="B37" s="135"/>
      <c r="C37" s="58"/>
      <c r="D37" s="52" t="s">
        <v>17</v>
      </c>
      <c r="E37" s="59"/>
      <c r="F37" s="58"/>
      <c r="G37" s="52" t="s">
        <v>17</v>
      </c>
      <c r="H37" s="59"/>
      <c r="I37" s="146"/>
      <c r="J37" s="147"/>
      <c r="K37" s="148"/>
      <c r="L37" s="51">
        <f>IF(K39="","",K39)</f>
      </c>
      <c r="M37" s="54" t="s">
        <v>17</v>
      </c>
      <c r="N37" s="54">
        <f>IF(I39="","",I39)</f>
      </c>
      <c r="O37" s="141"/>
      <c r="P37" s="100"/>
      <c r="Q37" s="100"/>
      <c r="R37" s="100"/>
      <c r="S37" s="100"/>
      <c r="T37" s="100"/>
      <c r="U37" s="102"/>
      <c r="V37" s="144"/>
      <c r="W37" s="129"/>
    </row>
    <row r="38" spans="1:23" ht="21" customHeight="1">
      <c r="A38" s="32"/>
      <c r="B38" s="135" t="s">
        <v>105</v>
      </c>
      <c r="C38" s="60"/>
      <c r="D38" s="46">
        <f>IF(C39="","",IF(C39=E39,"△",IF(C39&gt;=E39,"○","×")))</f>
      </c>
      <c r="E38" s="61"/>
      <c r="F38" s="62"/>
      <c r="G38" s="46">
        <f>IF(F39="","",IF(F39=H39,"△",IF(F39&gt;=H39,"○","×")))</f>
      </c>
      <c r="H38" s="61"/>
      <c r="I38" s="62"/>
      <c r="J38" s="46">
        <f>IF(I39="","",IF(I39=K39,"△",IF(I39&gt;=K39,"○","×")))</f>
      </c>
      <c r="K38" s="61"/>
      <c r="L38" s="137"/>
      <c r="M38" s="138"/>
      <c r="N38" s="138"/>
      <c r="O38" s="141">
        <f>IF(AND($D38="",$G38="",$J38="",$M38=""),"",COUNTIF($C38:$N38,"○"))</f>
      </c>
      <c r="P38" s="100">
        <f>IF(AND($D38="",$G38="",$J38="",$M38=""),"",COUNTIF($C38:$N38,"△"))</f>
      </c>
      <c r="Q38" s="100">
        <f>IF(AND($D38="",$G38="",$J38="",$M38=""),"",COUNTIF($C38:$N38,"×"))</f>
      </c>
      <c r="R38" s="100">
        <f>IF(O38="","",(O38*3)+(P38*1))</f>
      </c>
      <c r="S38" s="100">
        <f>IF(O38="","",SUM(C39,F39,I39,L39,))</f>
      </c>
      <c r="T38" s="100">
        <f>IF(O38="","",SUM(E39,H39,K39,N39))</f>
      </c>
      <c r="U38" s="101">
        <f>IF(O38="","",S38-T38)</f>
      </c>
      <c r="V38" s="127">
        <f>IF(R38="","",RANK(W38,$W32:$W39,0))</f>
      </c>
      <c r="W38" s="129">
        <f>IF(U38="","",$R38*100+$S38*10+U38)</f>
      </c>
    </row>
    <row r="39" spans="1:23" ht="21" customHeight="1" thickBot="1">
      <c r="A39" s="32"/>
      <c r="B39" s="136"/>
      <c r="C39" s="63"/>
      <c r="D39" s="64" t="s">
        <v>17</v>
      </c>
      <c r="E39" s="65"/>
      <c r="F39" s="63"/>
      <c r="G39" s="64" t="s">
        <v>17</v>
      </c>
      <c r="H39" s="65"/>
      <c r="I39" s="63"/>
      <c r="J39" s="64" t="s">
        <v>17</v>
      </c>
      <c r="K39" s="65"/>
      <c r="L39" s="139"/>
      <c r="M39" s="140"/>
      <c r="N39" s="140"/>
      <c r="O39" s="142"/>
      <c r="P39" s="125"/>
      <c r="Q39" s="125"/>
      <c r="R39" s="125"/>
      <c r="S39" s="125"/>
      <c r="T39" s="125"/>
      <c r="U39" s="126"/>
      <c r="V39" s="128"/>
      <c r="W39" s="129"/>
    </row>
    <row r="40" spans="1:23" ht="21" customHeight="1" thickBot="1">
      <c r="A40" s="32"/>
      <c r="B40" s="66"/>
      <c r="C40" s="87"/>
      <c r="D40" s="87"/>
      <c r="E40" s="87"/>
      <c r="F40" s="87"/>
      <c r="G40" s="87"/>
      <c r="H40" s="87"/>
      <c r="I40" s="87"/>
      <c r="J40" s="87"/>
      <c r="K40" s="87"/>
      <c r="L40" s="87"/>
      <c r="M40" s="87"/>
      <c r="N40" s="87"/>
      <c r="O40" s="34"/>
      <c r="P40" s="87"/>
      <c r="Q40" s="87"/>
      <c r="R40" s="88"/>
      <c r="S40" s="34"/>
      <c r="T40" s="87"/>
      <c r="U40" s="87"/>
      <c r="V40" s="87"/>
      <c r="W40" s="31"/>
    </row>
    <row r="41" spans="1:23" ht="21" customHeight="1" thickBot="1">
      <c r="A41" s="32"/>
      <c r="B41" s="73" t="s">
        <v>104</v>
      </c>
      <c r="C41" s="130" t="s">
        <v>78</v>
      </c>
      <c r="D41" s="130"/>
      <c r="E41" s="130"/>
      <c r="F41" s="131" t="s">
        <v>79</v>
      </c>
      <c r="G41" s="130"/>
      <c r="H41" s="130"/>
      <c r="I41" s="130"/>
      <c r="J41" s="130"/>
      <c r="K41" s="130"/>
      <c r="L41" s="130"/>
      <c r="M41" s="130"/>
      <c r="N41" s="130"/>
      <c r="O41" s="130"/>
      <c r="P41" s="132"/>
      <c r="Q41" s="133" t="s">
        <v>80</v>
      </c>
      <c r="R41" s="133"/>
      <c r="S41" s="133"/>
      <c r="T41" s="133" t="s">
        <v>10</v>
      </c>
      <c r="U41" s="133"/>
      <c r="V41" s="134"/>
      <c r="W41" s="31"/>
    </row>
    <row r="42" spans="1:23" ht="21" customHeight="1">
      <c r="A42" s="32"/>
      <c r="B42" s="74">
        <v>1</v>
      </c>
      <c r="C42" s="103" t="s">
        <v>91</v>
      </c>
      <c r="D42" s="104"/>
      <c r="E42" s="104"/>
      <c r="F42" s="119" t="str">
        <f>B32</f>
        <v>B3</v>
      </c>
      <c r="G42" s="120"/>
      <c r="H42" s="120"/>
      <c r="I42" s="120"/>
      <c r="J42" s="75"/>
      <c r="K42" s="76" t="s">
        <v>17</v>
      </c>
      <c r="L42" s="75"/>
      <c r="M42" s="120" t="str">
        <f>B38</f>
        <v>A4</v>
      </c>
      <c r="N42" s="120"/>
      <c r="O42" s="120"/>
      <c r="P42" s="121"/>
      <c r="Q42" s="122" t="str">
        <f>B36</f>
        <v>B4</v>
      </c>
      <c r="R42" s="122"/>
      <c r="S42" s="122"/>
      <c r="T42" s="123" t="str">
        <f>B34</f>
        <v>A3</v>
      </c>
      <c r="U42" s="123"/>
      <c r="V42" s="124"/>
      <c r="W42" s="31"/>
    </row>
    <row r="43" spans="1:23" ht="21" customHeight="1">
      <c r="A43" s="32"/>
      <c r="B43" s="77">
        <v>2</v>
      </c>
      <c r="C43" s="103" t="s">
        <v>82</v>
      </c>
      <c r="D43" s="104"/>
      <c r="E43" s="104"/>
      <c r="F43" s="105" t="str">
        <f>B34</f>
        <v>A3</v>
      </c>
      <c r="G43" s="106"/>
      <c r="H43" s="106"/>
      <c r="I43" s="106"/>
      <c r="J43" s="78"/>
      <c r="K43" s="78" t="s">
        <v>17</v>
      </c>
      <c r="L43" s="78"/>
      <c r="M43" s="106" t="str">
        <f>B36</f>
        <v>B4</v>
      </c>
      <c r="N43" s="106"/>
      <c r="O43" s="106"/>
      <c r="P43" s="107"/>
      <c r="Q43" s="108" t="str">
        <f>B38</f>
        <v>A4</v>
      </c>
      <c r="R43" s="108"/>
      <c r="S43" s="108"/>
      <c r="T43" s="109" t="str">
        <f>B32</f>
        <v>B3</v>
      </c>
      <c r="U43" s="109"/>
      <c r="V43" s="110"/>
      <c r="W43" s="31"/>
    </row>
    <row r="44" spans="1:23" ht="21" customHeight="1">
      <c r="A44" s="32"/>
      <c r="B44" s="77">
        <v>3</v>
      </c>
      <c r="C44" s="103" t="s">
        <v>92</v>
      </c>
      <c r="D44" s="104"/>
      <c r="E44" s="104"/>
      <c r="F44" s="105" t="str">
        <f>B36</f>
        <v>B4</v>
      </c>
      <c r="G44" s="106"/>
      <c r="H44" s="106"/>
      <c r="I44" s="106"/>
      <c r="J44" s="78"/>
      <c r="K44" s="78" t="s">
        <v>17</v>
      </c>
      <c r="L44" s="78"/>
      <c r="M44" s="106" t="str">
        <f>B32</f>
        <v>B3</v>
      </c>
      <c r="N44" s="106"/>
      <c r="O44" s="106"/>
      <c r="P44" s="107"/>
      <c r="Q44" s="108" t="str">
        <f>B34</f>
        <v>A3</v>
      </c>
      <c r="R44" s="108"/>
      <c r="S44" s="108"/>
      <c r="T44" s="109" t="str">
        <f>B38</f>
        <v>A4</v>
      </c>
      <c r="U44" s="109"/>
      <c r="V44" s="110"/>
      <c r="W44" s="31"/>
    </row>
    <row r="45" spans="1:23" ht="21" customHeight="1">
      <c r="A45" s="32"/>
      <c r="B45" s="77">
        <v>4</v>
      </c>
      <c r="C45" s="103" t="s">
        <v>93</v>
      </c>
      <c r="D45" s="104"/>
      <c r="E45" s="104"/>
      <c r="F45" s="105" t="str">
        <f>B38</f>
        <v>A4</v>
      </c>
      <c r="G45" s="106"/>
      <c r="H45" s="106"/>
      <c r="I45" s="106"/>
      <c r="J45" s="78"/>
      <c r="K45" s="78" t="s">
        <v>17</v>
      </c>
      <c r="L45" s="78"/>
      <c r="M45" s="106" t="str">
        <f>B34</f>
        <v>A3</v>
      </c>
      <c r="N45" s="106"/>
      <c r="O45" s="106"/>
      <c r="P45" s="107"/>
      <c r="Q45" s="108" t="str">
        <f>B32</f>
        <v>B3</v>
      </c>
      <c r="R45" s="108"/>
      <c r="S45" s="108"/>
      <c r="T45" s="109" t="str">
        <f>B36</f>
        <v>B4</v>
      </c>
      <c r="U45" s="109"/>
      <c r="V45" s="110"/>
      <c r="W45" s="31"/>
    </row>
    <row r="46" spans="1:23" ht="21" customHeight="1">
      <c r="A46" s="32"/>
      <c r="B46" s="77">
        <v>5</v>
      </c>
      <c r="C46" s="103" t="s">
        <v>94</v>
      </c>
      <c r="D46" s="104"/>
      <c r="E46" s="104"/>
      <c r="F46" s="105" t="str">
        <f>B36</f>
        <v>B4</v>
      </c>
      <c r="G46" s="106"/>
      <c r="H46" s="106"/>
      <c r="I46" s="106"/>
      <c r="J46" s="78"/>
      <c r="K46" s="78" t="s">
        <v>17</v>
      </c>
      <c r="L46" s="78"/>
      <c r="M46" s="106" t="str">
        <f>B38</f>
        <v>A4</v>
      </c>
      <c r="N46" s="106"/>
      <c r="O46" s="106"/>
      <c r="P46" s="107"/>
      <c r="Q46" s="108" t="str">
        <f>B34</f>
        <v>A3</v>
      </c>
      <c r="R46" s="108"/>
      <c r="S46" s="108"/>
      <c r="T46" s="109" t="str">
        <f>B32</f>
        <v>B3</v>
      </c>
      <c r="U46" s="109"/>
      <c r="V46" s="110"/>
      <c r="W46" s="31"/>
    </row>
    <row r="47" spans="1:23" ht="21" customHeight="1" thickBot="1">
      <c r="A47" s="32"/>
      <c r="B47" s="79">
        <v>6</v>
      </c>
      <c r="C47" s="111" t="s">
        <v>95</v>
      </c>
      <c r="D47" s="112"/>
      <c r="E47" s="112"/>
      <c r="F47" s="113" t="str">
        <f>B32</f>
        <v>B3</v>
      </c>
      <c r="G47" s="114"/>
      <c r="H47" s="114"/>
      <c r="I47" s="114"/>
      <c r="J47" s="80"/>
      <c r="K47" s="80" t="s">
        <v>17</v>
      </c>
      <c r="L47" s="80"/>
      <c r="M47" s="114" t="str">
        <f>B34</f>
        <v>A3</v>
      </c>
      <c r="N47" s="114"/>
      <c r="O47" s="114"/>
      <c r="P47" s="115"/>
      <c r="Q47" s="116" t="str">
        <f>B38</f>
        <v>A4</v>
      </c>
      <c r="R47" s="116"/>
      <c r="S47" s="116"/>
      <c r="T47" s="117" t="str">
        <f>B36</f>
        <v>B4</v>
      </c>
      <c r="U47" s="117"/>
      <c r="V47" s="118"/>
      <c r="W47" s="31"/>
    </row>
    <row r="48" spans="1:23" ht="21" customHeight="1">
      <c r="A48" s="32"/>
      <c r="B48" s="89"/>
      <c r="C48" s="87"/>
      <c r="D48" s="87"/>
      <c r="E48" s="87"/>
      <c r="F48" s="87"/>
      <c r="G48" s="87"/>
      <c r="H48" s="87"/>
      <c r="I48" s="87"/>
      <c r="J48" s="87"/>
      <c r="K48" s="87"/>
      <c r="L48" s="87"/>
      <c r="M48" s="87"/>
      <c r="N48" s="87"/>
      <c r="O48" s="87"/>
      <c r="P48" s="87"/>
      <c r="Q48" s="87"/>
      <c r="R48" s="88"/>
      <c r="S48" s="87"/>
      <c r="T48" s="87"/>
      <c r="U48" s="87"/>
      <c r="V48" s="87"/>
      <c r="W48" s="31"/>
    </row>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sheetData>
  <sheetProtection/>
  <mergeCells count="188">
    <mergeCell ref="C46:E46"/>
    <mergeCell ref="F46:I46"/>
    <mergeCell ref="M46:P46"/>
    <mergeCell ref="Q46:S46"/>
    <mergeCell ref="T46:V46"/>
    <mergeCell ref="C47:E47"/>
    <mergeCell ref="F47:I47"/>
    <mergeCell ref="M47:P47"/>
    <mergeCell ref="Q47:S47"/>
    <mergeCell ref="T47:V47"/>
    <mergeCell ref="T44:V44"/>
    <mergeCell ref="C45:E45"/>
    <mergeCell ref="F45:I45"/>
    <mergeCell ref="M45:P45"/>
    <mergeCell ref="Q45:S45"/>
    <mergeCell ref="T45:V45"/>
    <mergeCell ref="C44:E44"/>
    <mergeCell ref="F44:I44"/>
    <mergeCell ref="M44:P44"/>
    <mergeCell ref="Q44:S44"/>
    <mergeCell ref="C42:E42"/>
    <mergeCell ref="F42:I42"/>
    <mergeCell ref="M42:P42"/>
    <mergeCell ref="Q42:S42"/>
    <mergeCell ref="T42:V42"/>
    <mergeCell ref="C43:E43"/>
    <mergeCell ref="F43:I43"/>
    <mergeCell ref="M43:P43"/>
    <mergeCell ref="Q43:S43"/>
    <mergeCell ref="T43:V43"/>
    <mergeCell ref="V36:V37"/>
    <mergeCell ref="W36:W37"/>
    <mergeCell ref="U38:U39"/>
    <mergeCell ref="V38:V39"/>
    <mergeCell ref="W38:W39"/>
    <mergeCell ref="C41:E41"/>
    <mergeCell ref="T41:V41"/>
    <mergeCell ref="P38:P39"/>
    <mergeCell ref="Q38:Q39"/>
    <mergeCell ref="R38:R39"/>
    <mergeCell ref="V32:V33"/>
    <mergeCell ref="W32:W33"/>
    <mergeCell ref="U34:U35"/>
    <mergeCell ref="V34:V35"/>
    <mergeCell ref="W34:W35"/>
    <mergeCell ref="Q36:Q37"/>
    <mergeCell ref="R36:R37"/>
    <mergeCell ref="S36:S37"/>
    <mergeCell ref="T36:T37"/>
    <mergeCell ref="U36:U37"/>
    <mergeCell ref="U30:U31"/>
    <mergeCell ref="V30:V31"/>
    <mergeCell ref="A32:A33"/>
    <mergeCell ref="B32:B33"/>
    <mergeCell ref="C32:E33"/>
    <mergeCell ref="Q32:Q33"/>
    <mergeCell ref="R32:R33"/>
    <mergeCell ref="S32:S33"/>
    <mergeCell ref="T32:T33"/>
    <mergeCell ref="U32:U33"/>
    <mergeCell ref="T29:V29"/>
    <mergeCell ref="F30:H31"/>
    <mergeCell ref="I30:K31"/>
    <mergeCell ref="L30:N31"/>
    <mergeCell ref="O30:O31"/>
    <mergeCell ref="P30:P31"/>
    <mergeCell ref="Q30:Q31"/>
    <mergeCell ref="R30:R31"/>
    <mergeCell ref="S30:S31"/>
    <mergeCell ref="T30:T31"/>
    <mergeCell ref="F20:I20"/>
    <mergeCell ref="M23:P23"/>
    <mergeCell ref="Q23:S23"/>
    <mergeCell ref="T23:V23"/>
    <mergeCell ref="C24:E24"/>
    <mergeCell ref="F24:I24"/>
    <mergeCell ref="M24:P24"/>
    <mergeCell ref="Q24:S24"/>
    <mergeCell ref="T24:V24"/>
    <mergeCell ref="Q21:S21"/>
    <mergeCell ref="T21:V21"/>
    <mergeCell ref="C22:E22"/>
    <mergeCell ref="F22:I22"/>
    <mergeCell ref="M22:P22"/>
    <mergeCell ref="Q22:S22"/>
    <mergeCell ref="T22:V22"/>
    <mergeCell ref="T15:T16"/>
    <mergeCell ref="U15:U16"/>
    <mergeCell ref="V15:V16"/>
    <mergeCell ref="W15:W16"/>
    <mergeCell ref="F19:I19"/>
    <mergeCell ref="M19:P19"/>
    <mergeCell ref="Q19:S19"/>
    <mergeCell ref="T19:V19"/>
    <mergeCell ref="U13:U14"/>
    <mergeCell ref="V13:V14"/>
    <mergeCell ref="W13:W14"/>
    <mergeCell ref="B15:B16"/>
    <mergeCell ref="L15:N16"/>
    <mergeCell ref="O15:O16"/>
    <mergeCell ref="P15:P16"/>
    <mergeCell ref="Q15:Q16"/>
    <mergeCell ref="R15:R16"/>
    <mergeCell ref="S15:S16"/>
    <mergeCell ref="V11:V12"/>
    <mergeCell ref="W11:W12"/>
    <mergeCell ref="B13:B14"/>
    <mergeCell ref="I13:K14"/>
    <mergeCell ref="O13:O14"/>
    <mergeCell ref="P13:P14"/>
    <mergeCell ref="Q13:Q14"/>
    <mergeCell ref="R13:R14"/>
    <mergeCell ref="S13:S14"/>
    <mergeCell ref="T13:T14"/>
    <mergeCell ref="B11:B12"/>
    <mergeCell ref="F11:H12"/>
    <mergeCell ref="O11:O12"/>
    <mergeCell ref="P11:P12"/>
    <mergeCell ref="Q11:Q12"/>
    <mergeCell ref="R11:R12"/>
    <mergeCell ref="U7:U8"/>
    <mergeCell ref="V7:V8"/>
    <mergeCell ref="A9:A10"/>
    <mergeCell ref="U9:U10"/>
    <mergeCell ref="V9:V10"/>
    <mergeCell ref="W9:W10"/>
    <mergeCell ref="R7:R8"/>
    <mergeCell ref="S7:S8"/>
    <mergeCell ref="T7:T8"/>
    <mergeCell ref="B9:B10"/>
    <mergeCell ref="C9:E10"/>
    <mergeCell ref="S9:S10"/>
    <mergeCell ref="T9:T10"/>
    <mergeCell ref="M2:W2"/>
    <mergeCell ref="T6:V6"/>
    <mergeCell ref="B7:B8"/>
    <mergeCell ref="C7:E8"/>
    <mergeCell ref="F7:H8"/>
    <mergeCell ref="I7:K8"/>
    <mergeCell ref="L7:N8"/>
    <mergeCell ref="O7:O8"/>
    <mergeCell ref="P7:P8"/>
    <mergeCell ref="Q7:Q8"/>
    <mergeCell ref="Q18:S18"/>
    <mergeCell ref="T18:V18"/>
    <mergeCell ref="C19:E19"/>
    <mergeCell ref="O9:O10"/>
    <mergeCell ref="P9:P10"/>
    <mergeCell ref="Q9:Q10"/>
    <mergeCell ref="R9:R10"/>
    <mergeCell ref="S11:S12"/>
    <mergeCell ref="T11:T12"/>
    <mergeCell ref="U11:U12"/>
    <mergeCell ref="F23:I23"/>
    <mergeCell ref="C21:E21"/>
    <mergeCell ref="F21:I21"/>
    <mergeCell ref="M21:P21"/>
    <mergeCell ref="F18:P18"/>
    <mergeCell ref="C18:E18"/>
    <mergeCell ref="C20:E20"/>
    <mergeCell ref="M20:P20"/>
    <mergeCell ref="C23:E23"/>
    <mergeCell ref="S34:S35"/>
    <mergeCell ref="T34:T35"/>
    <mergeCell ref="O32:O33"/>
    <mergeCell ref="P32:P33"/>
    <mergeCell ref="Q34:Q35"/>
    <mergeCell ref="R34:R35"/>
    <mergeCell ref="Q20:S20"/>
    <mergeCell ref="T20:V20"/>
    <mergeCell ref="O36:O37"/>
    <mergeCell ref="P36:P37"/>
    <mergeCell ref="B30:B31"/>
    <mergeCell ref="C30:E31"/>
    <mergeCell ref="B34:B35"/>
    <mergeCell ref="F34:H35"/>
    <mergeCell ref="O34:O35"/>
    <mergeCell ref="P34:P35"/>
    <mergeCell ref="A1:V1"/>
    <mergeCell ref="F41:P41"/>
    <mergeCell ref="Q41:S41"/>
    <mergeCell ref="B38:B39"/>
    <mergeCell ref="L38:N39"/>
    <mergeCell ref="O38:O39"/>
    <mergeCell ref="S38:S39"/>
    <mergeCell ref="T38:T39"/>
    <mergeCell ref="B36:B37"/>
    <mergeCell ref="I36:K37"/>
  </mergeCells>
  <printOptions/>
  <pageMargins left="0.7" right="0.7" top="0.75" bottom="0.75" header="0.3" footer="0.3"/>
  <pageSetup fitToHeight="1" fitToWidth="1" horizontalDpi="600" verticalDpi="600" orientation="portrait" paperSize="9" scale="75" r:id="rId2"/>
  <ignoredErrors>
    <ignoredError sqref="T6 T29"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城所敦子</dc:creator>
  <cp:keywords/>
  <dc:description/>
  <cp:lastModifiedBy>izukoutu hiroki</cp:lastModifiedBy>
  <cp:lastPrinted>2022-09-10T21:34:41Z</cp:lastPrinted>
  <dcterms:created xsi:type="dcterms:W3CDTF">2006-03-31T10:40:30Z</dcterms:created>
  <dcterms:modified xsi:type="dcterms:W3CDTF">2022-09-12T02:35:51Z</dcterms:modified>
  <cp:category/>
  <cp:version/>
  <cp:contentType/>
  <cp:contentStatus/>
</cp:coreProperties>
</file>