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C:\Users\izukoutu hiroki\Desktop\"/>
    </mc:Choice>
  </mc:AlternateContent>
  <xr:revisionPtr revIDLastSave="0" documentId="13_ncr:1_{D78A3DC6-0907-4C3C-8EBA-391FAD8985FF}" xr6:coauthVersionLast="47" xr6:coauthVersionMax="47" xr10:uidLastSave="{00000000-0000-0000-0000-000000000000}"/>
  <bookViews>
    <workbookView xWindow="-108" yWindow="-108" windowWidth="23256" windowHeight="12576" tabRatio="886" activeTab="6" xr2:uid="{00000000-000D-0000-FFFF-FFFF00000000}"/>
  </bookViews>
  <sheets>
    <sheet name="表紙" sheetId="4" r:id="rId1"/>
    <sheet name="大会要項" sheetId="30" r:id="rId2"/>
    <sheet name="予選" sheetId="80" r:id="rId3"/>
    <sheet name="順位上位" sheetId="75" r:id="rId4"/>
    <sheet name="順位3位R" sheetId="76" r:id="rId5"/>
    <sheet name="順位４位R" sheetId="78" r:id="rId6"/>
    <sheet name="順位５位R" sheetId="79" r:id="rId7"/>
  </sheets>
  <externalReferences>
    <externalReference r:id="rId8"/>
  </externalReferences>
  <definedNames>
    <definedName name="OLE_LINK1" localSheetId="0">表紙!$K$11</definedName>
    <definedName name="_xlnm.Print_Area" localSheetId="0">表紙!$A$1:$J$61</definedName>
    <definedName name="_xlnm.Print_Area" localSheetId="2">予選!$A$1:$AD$125</definedName>
  </definedNames>
  <calcPr calcId="191029" iterateCount="1"/>
</workbook>
</file>

<file path=xl/calcChain.xml><?xml version="1.0" encoding="utf-8"?>
<calcChain xmlns="http://schemas.openxmlformats.org/spreadsheetml/2006/main">
  <c r="E10" i="79" l="1"/>
  <c r="M28" i="79"/>
  <c r="T27" i="79" s="1"/>
  <c r="F28" i="79"/>
  <c r="Q27" i="79" s="1"/>
  <c r="M27" i="79"/>
  <c r="T28" i="79" s="1"/>
  <c r="F27" i="79"/>
  <c r="Q28" i="79" s="1"/>
  <c r="M26" i="79"/>
  <c r="T25" i="79" s="1"/>
  <c r="F26" i="79"/>
  <c r="Q25" i="79" s="1"/>
  <c r="M25" i="79"/>
  <c r="T26" i="79" s="1"/>
  <c r="F25" i="79"/>
  <c r="Q26" i="79" s="1"/>
  <c r="M24" i="79"/>
  <c r="T23" i="79" s="1"/>
  <c r="F24" i="79"/>
  <c r="Q23" i="79" s="1"/>
  <c r="F23" i="79"/>
  <c r="Q24" i="79" s="1"/>
  <c r="L18" i="79"/>
  <c r="I18" i="79"/>
  <c r="F18" i="79"/>
  <c r="Q18" i="79" s="1"/>
  <c r="P17" i="79"/>
  <c r="N17" i="79"/>
  <c r="O16" i="79" s="1"/>
  <c r="I16" i="79"/>
  <c r="F16" i="79"/>
  <c r="P15" i="79"/>
  <c r="N15" i="79"/>
  <c r="O14" i="79" s="1"/>
  <c r="M15" i="79"/>
  <c r="K15" i="79"/>
  <c r="L14" i="79" s="1"/>
  <c r="F14" i="79"/>
  <c r="P13" i="79"/>
  <c r="N13" i="79"/>
  <c r="O12" i="79" s="1"/>
  <c r="M13" i="79"/>
  <c r="K13" i="79"/>
  <c r="L12" i="79" s="1"/>
  <c r="J13" i="79"/>
  <c r="H13" i="79"/>
  <c r="I12" i="79" s="1"/>
  <c r="N10" i="79"/>
  <c r="K10" i="79"/>
  <c r="H10" i="79"/>
  <c r="O107" i="80"/>
  <c r="L107" i="80"/>
  <c r="I107" i="80"/>
  <c r="F107" i="80"/>
  <c r="S106" i="80"/>
  <c r="Q106" i="80"/>
  <c r="L105" i="80"/>
  <c r="I105" i="80"/>
  <c r="F105" i="80"/>
  <c r="S104" i="80"/>
  <c r="Q104" i="80"/>
  <c r="P104" i="80"/>
  <c r="N104" i="80"/>
  <c r="I103" i="80"/>
  <c r="F103" i="80"/>
  <c r="S102" i="80"/>
  <c r="Q102" i="80"/>
  <c r="P102" i="80"/>
  <c r="N102" i="80"/>
  <c r="M102" i="80"/>
  <c r="K102" i="80"/>
  <c r="F101" i="80"/>
  <c r="S100" i="80"/>
  <c r="Q100" i="80"/>
  <c r="R99" i="80" s="1"/>
  <c r="P100" i="80"/>
  <c r="N100" i="80"/>
  <c r="M100" i="80"/>
  <c r="K100" i="80"/>
  <c r="J100" i="80"/>
  <c r="H100" i="80"/>
  <c r="Q97" i="80"/>
  <c r="N97" i="80"/>
  <c r="K97" i="80"/>
  <c r="H97" i="80"/>
  <c r="E97" i="80"/>
  <c r="O76" i="80"/>
  <c r="L76" i="80"/>
  <c r="I76" i="80"/>
  <c r="F76" i="80"/>
  <c r="S75" i="80"/>
  <c r="Q75" i="80"/>
  <c r="L74" i="80"/>
  <c r="I74" i="80"/>
  <c r="F74" i="80"/>
  <c r="S73" i="80"/>
  <c r="Q73" i="80"/>
  <c r="P73" i="80"/>
  <c r="N73" i="80"/>
  <c r="I72" i="80"/>
  <c r="F72" i="80"/>
  <c r="S71" i="80"/>
  <c r="Q71" i="80"/>
  <c r="P71" i="80"/>
  <c r="N71" i="80"/>
  <c r="M71" i="80"/>
  <c r="K71" i="80"/>
  <c r="F70" i="80"/>
  <c r="S69" i="80"/>
  <c r="Q69" i="80"/>
  <c r="P69" i="80"/>
  <c r="N69" i="80"/>
  <c r="O68" i="80" s="1"/>
  <c r="M69" i="80"/>
  <c r="K69" i="80"/>
  <c r="L68" i="80" s="1"/>
  <c r="J69" i="80"/>
  <c r="H69" i="80"/>
  <c r="I68" i="80" s="1"/>
  <c r="Q66" i="80"/>
  <c r="N66" i="80"/>
  <c r="K66" i="80"/>
  <c r="H66" i="80"/>
  <c r="E66" i="80"/>
  <c r="O45" i="80"/>
  <c r="L45" i="80"/>
  <c r="I45" i="80"/>
  <c r="F45" i="80"/>
  <c r="S44" i="80"/>
  <c r="Q44" i="80"/>
  <c r="R43" i="80" s="1"/>
  <c r="L43" i="80"/>
  <c r="I43" i="80"/>
  <c r="F43" i="80"/>
  <c r="S42" i="80"/>
  <c r="Q42" i="80"/>
  <c r="R41" i="80" s="1"/>
  <c r="P42" i="80"/>
  <c r="N42" i="80"/>
  <c r="O41" i="80" s="1"/>
  <c r="I41" i="80"/>
  <c r="F41" i="80"/>
  <c r="S40" i="80"/>
  <c r="Q40" i="80"/>
  <c r="R39" i="80" s="1"/>
  <c r="P40" i="80"/>
  <c r="N40" i="80"/>
  <c r="O39" i="80" s="1"/>
  <c r="M40" i="80"/>
  <c r="K40" i="80"/>
  <c r="L39" i="80" s="1"/>
  <c r="F39" i="80"/>
  <c r="S38" i="80"/>
  <c r="Q38" i="80"/>
  <c r="R37" i="80" s="1"/>
  <c r="P38" i="80"/>
  <c r="N38" i="80"/>
  <c r="O37" i="80" s="1"/>
  <c r="M38" i="80"/>
  <c r="K38" i="80"/>
  <c r="L37" i="80" s="1"/>
  <c r="J38" i="80"/>
  <c r="H38" i="80"/>
  <c r="I37" i="80" s="1"/>
  <c r="Q35" i="80"/>
  <c r="N35" i="80"/>
  <c r="K35" i="80"/>
  <c r="H35" i="80"/>
  <c r="E35" i="80"/>
  <c r="J20" i="80"/>
  <c r="G19" i="80"/>
  <c r="O14" i="80"/>
  <c r="L14" i="80"/>
  <c r="I14" i="80"/>
  <c r="F14" i="80"/>
  <c r="S13" i="80"/>
  <c r="Q13" i="80"/>
  <c r="R12" i="80" s="1"/>
  <c r="L12" i="80"/>
  <c r="I12" i="80"/>
  <c r="F12" i="80"/>
  <c r="S11" i="80"/>
  <c r="Q11" i="80"/>
  <c r="R10" i="80" s="1"/>
  <c r="P11" i="80"/>
  <c r="N11" i="80"/>
  <c r="O10" i="80" s="1"/>
  <c r="I10" i="80"/>
  <c r="F10" i="80"/>
  <c r="S9" i="80"/>
  <c r="Q9" i="80"/>
  <c r="R8" i="80" s="1"/>
  <c r="P9" i="80"/>
  <c r="N9" i="80"/>
  <c r="O8" i="80" s="1"/>
  <c r="M9" i="80"/>
  <c r="K9" i="80"/>
  <c r="L8" i="80" s="1"/>
  <c r="F8" i="80"/>
  <c r="S7" i="80"/>
  <c r="Q7" i="80"/>
  <c r="R6" i="80" s="1"/>
  <c r="P7" i="80"/>
  <c r="N7" i="80"/>
  <c r="O6" i="80" s="1"/>
  <c r="M7" i="80"/>
  <c r="K7" i="80"/>
  <c r="L6" i="80" s="1"/>
  <c r="J7" i="80"/>
  <c r="H7" i="80"/>
  <c r="I6" i="80" s="1"/>
  <c r="Q4" i="80"/>
  <c r="N4" i="80"/>
  <c r="K4" i="80"/>
  <c r="H4" i="80"/>
  <c r="E4" i="80"/>
  <c r="R16" i="79" l="1"/>
  <c r="M23" i="79"/>
  <c r="T24" i="79" s="1"/>
  <c r="S14" i="79"/>
  <c r="R14" i="79"/>
  <c r="S16" i="79"/>
  <c r="Q12" i="79"/>
  <c r="U18" i="79"/>
  <c r="T18" i="79"/>
  <c r="W18" i="79"/>
  <c r="Y18" i="79" s="1"/>
  <c r="X18" i="79" s="1"/>
  <c r="V18" i="79"/>
  <c r="R12" i="79"/>
  <c r="R18" i="79"/>
  <c r="S12" i="79"/>
  <c r="Q14" i="79"/>
  <c r="Q16" i="79"/>
  <c r="S18" i="79"/>
  <c r="R105" i="80"/>
  <c r="T105" i="80" s="1"/>
  <c r="AA105" i="80" s="1"/>
  <c r="R103" i="80"/>
  <c r="O103" i="80"/>
  <c r="O101" i="80"/>
  <c r="L101" i="80"/>
  <c r="R101" i="80"/>
  <c r="L99" i="80"/>
  <c r="I99" i="80"/>
  <c r="O99" i="80"/>
  <c r="R74" i="80"/>
  <c r="T74" i="80" s="1"/>
  <c r="O72" i="80"/>
  <c r="R72" i="80"/>
  <c r="L70" i="80"/>
  <c r="R70" i="80"/>
  <c r="O70" i="80"/>
  <c r="R68" i="80"/>
  <c r="X68" i="80" s="1"/>
  <c r="T107" i="80"/>
  <c r="Z107" i="80" s="1"/>
  <c r="V10" i="80"/>
  <c r="X12" i="80"/>
  <c r="T14" i="80"/>
  <c r="AB14" i="80" s="1"/>
  <c r="AD14" i="80" s="1"/>
  <c r="AC14" i="80" s="1"/>
  <c r="V14" i="80"/>
  <c r="T45" i="80"/>
  <c r="AB45" i="80" s="1"/>
  <c r="AD45" i="80" s="1"/>
  <c r="AC45" i="80" s="1"/>
  <c r="T76" i="80"/>
  <c r="AA76" i="80" s="1"/>
  <c r="X45" i="80"/>
  <c r="V76" i="80"/>
  <c r="T12" i="80"/>
  <c r="Y12" i="80" s="1"/>
  <c r="X39" i="80"/>
  <c r="V107" i="80"/>
  <c r="X107" i="80"/>
  <c r="T6" i="80"/>
  <c r="X6" i="80"/>
  <c r="T10" i="80"/>
  <c r="X37" i="80"/>
  <c r="V37" i="80"/>
  <c r="T37" i="80"/>
  <c r="V39" i="80"/>
  <c r="T43" i="80"/>
  <c r="X8" i="80"/>
  <c r="V8" i="80"/>
  <c r="T8" i="80"/>
  <c r="T41" i="80"/>
  <c r="V43" i="80"/>
  <c r="AA45" i="80"/>
  <c r="V6" i="80"/>
  <c r="X10" i="80"/>
  <c r="V12" i="80"/>
  <c r="X41" i="80"/>
  <c r="X43" i="80"/>
  <c r="X14" i="80"/>
  <c r="X76" i="80"/>
  <c r="T39" i="80"/>
  <c r="V41" i="80"/>
  <c r="V45" i="80"/>
  <c r="X103" i="80" l="1"/>
  <c r="X74" i="80"/>
  <c r="V101" i="80"/>
  <c r="V72" i="80"/>
  <c r="V103" i="80"/>
  <c r="X105" i="80"/>
  <c r="T103" i="80"/>
  <c r="Z103" i="80" s="1"/>
  <c r="T70" i="80"/>
  <c r="Z70" i="80" s="1"/>
  <c r="Z12" i="80"/>
  <c r="X72" i="80"/>
  <c r="AA12" i="80"/>
  <c r="AB12" i="80"/>
  <c r="AD12" i="80" s="1"/>
  <c r="AC12" i="80" s="1"/>
  <c r="X101" i="80"/>
  <c r="V99" i="80"/>
  <c r="T72" i="80"/>
  <c r="AA72" i="80" s="1"/>
  <c r="Z45" i="80"/>
  <c r="X99" i="80"/>
  <c r="V70" i="80"/>
  <c r="T101" i="80"/>
  <c r="X70" i="80"/>
  <c r="Y45" i="80"/>
  <c r="V68" i="80"/>
  <c r="T68" i="80"/>
  <c r="Z68" i="80" s="1"/>
  <c r="T99" i="80"/>
  <c r="Y99" i="80" s="1"/>
  <c r="V105" i="80"/>
  <c r="Y105" i="80" s="1"/>
  <c r="W16" i="79"/>
  <c r="Y16" i="79" s="1"/>
  <c r="X16" i="79" s="1"/>
  <c r="V16" i="79"/>
  <c r="U16" i="79"/>
  <c r="T16" i="79"/>
  <c r="W14" i="79"/>
  <c r="Y14" i="79" s="1"/>
  <c r="X14" i="79" s="1"/>
  <c r="V14" i="79"/>
  <c r="U14" i="79"/>
  <c r="T14" i="79"/>
  <c r="U12" i="79"/>
  <c r="T12" i="79"/>
  <c r="W12" i="79"/>
  <c r="Y12" i="79" s="1"/>
  <c r="X12" i="79" s="1"/>
  <c r="V12" i="79"/>
  <c r="V74" i="80"/>
  <c r="Z76" i="80"/>
  <c r="AB76" i="80" s="1"/>
  <c r="Y76" i="80"/>
  <c r="AA107" i="80"/>
  <c r="AB107" i="80" s="1"/>
  <c r="Y107" i="80"/>
  <c r="Z105" i="80"/>
  <c r="AB105" i="80" s="1"/>
  <c r="AA14" i="80"/>
  <c r="Y14" i="80"/>
  <c r="Z14" i="80"/>
  <c r="AB41" i="80"/>
  <c r="AD41" i="80" s="1"/>
  <c r="AC41" i="80" s="1"/>
  <c r="Y41" i="80"/>
  <c r="AA41" i="80"/>
  <c r="Z41" i="80"/>
  <c r="Y8" i="80"/>
  <c r="AB8" i="80"/>
  <c r="AD8" i="80" s="1"/>
  <c r="AC8" i="80" s="1"/>
  <c r="AA8" i="80"/>
  <c r="Z8" i="80"/>
  <c r="AA43" i="80"/>
  <c r="Z43" i="80"/>
  <c r="AB43" i="80"/>
  <c r="AD43" i="80" s="1"/>
  <c r="AC43" i="80" s="1"/>
  <c r="Y43" i="80"/>
  <c r="Z10" i="80"/>
  <c r="Y10" i="80"/>
  <c r="AB10" i="80"/>
  <c r="AD10" i="80" s="1"/>
  <c r="AC10" i="80" s="1"/>
  <c r="AA10" i="80"/>
  <c r="AB37" i="80"/>
  <c r="AD37" i="80" s="1"/>
  <c r="AC37" i="80" s="1"/>
  <c r="AA37" i="80"/>
  <c r="Y37" i="80"/>
  <c r="Z37" i="80"/>
  <c r="AA39" i="80"/>
  <c r="Z39" i="80"/>
  <c r="Y39" i="80"/>
  <c r="AB39" i="80"/>
  <c r="AD39" i="80" s="1"/>
  <c r="AC39" i="80" s="1"/>
  <c r="Y74" i="80"/>
  <c r="AA74" i="80"/>
  <c r="Z74" i="80"/>
  <c r="Z6" i="80"/>
  <c r="Y6" i="80"/>
  <c r="AB6" i="80"/>
  <c r="AD6" i="80" s="1"/>
  <c r="AC6" i="80" s="1"/>
  <c r="AA6" i="80"/>
  <c r="M28" i="78"/>
  <c r="T27" i="78" s="1"/>
  <c r="F28" i="78"/>
  <c r="Q27" i="78" s="1"/>
  <c r="M27" i="78"/>
  <c r="T28" i="78" s="1"/>
  <c r="F27" i="78"/>
  <c r="Q28" i="78" s="1"/>
  <c r="M26" i="78"/>
  <c r="T25" i="78" s="1"/>
  <c r="F26" i="78"/>
  <c r="Q25" i="78" s="1"/>
  <c r="M25" i="78"/>
  <c r="T26" i="78" s="1"/>
  <c r="F25" i="78"/>
  <c r="Q26" i="78" s="1"/>
  <c r="M24" i="78"/>
  <c r="F24" i="78"/>
  <c r="Q23" i="78" s="1"/>
  <c r="T23" i="78"/>
  <c r="F23" i="78"/>
  <c r="Q24" i="78" s="1"/>
  <c r="L18" i="78"/>
  <c r="I18" i="78"/>
  <c r="F18" i="78"/>
  <c r="P17" i="78"/>
  <c r="N17" i="78"/>
  <c r="O16" i="78" s="1"/>
  <c r="I16" i="78"/>
  <c r="F16" i="78"/>
  <c r="P15" i="78"/>
  <c r="N15" i="78"/>
  <c r="O14" i="78" s="1"/>
  <c r="M15" i="78"/>
  <c r="K15" i="78"/>
  <c r="L14" i="78" s="1"/>
  <c r="F14" i="78"/>
  <c r="P13" i="78"/>
  <c r="N13" i="78"/>
  <c r="O12" i="78" s="1"/>
  <c r="M13" i="78"/>
  <c r="K13" i="78"/>
  <c r="L12" i="78" s="1"/>
  <c r="J13" i="78"/>
  <c r="H13" i="78"/>
  <c r="I12" i="78" s="1"/>
  <c r="N10" i="78"/>
  <c r="K10" i="78"/>
  <c r="H10" i="78"/>
  <c r="E10" i="78"/>
  <c r="M27" i="76"/>
  <c r="T26" i="76" s="1"/>
  <c r="F27" i="76"/>
  <c r="Q26" i="76" s="1"/>
  <c r="M26" i="76"/>
  <c r="T27" i="76" s="1"/>
  <c r="F26" i="76"/>
  <c r="Q27" i="76" s="1"/>
  <c r="M25" i="76"/>
  <c r="T24" i="76" s="1"/>
  <c r="F25" i="76"/>
  <c r="Q24" i="76" s="1"/>
  <c r="M24" i="76"/>
  <c r="T25" i="76" s="1"/>
  <c r="F24" i="76"/>
  <c r="M22" i="76" s="1"/>
  <c r="T23" i="76" s="1"/>
  <c r="M23" i="76"/>
  <c r="T22" i="76" s="1"/>
  <c r="F23" i="76"/>
  <c r="Q22" i="76" s="1"/>
  <c r="F22" i="76"/>
  <c r="Q23" i="76" s="1"/>
  <c r="L18" i="76"/>
  <c r="I18" i="76"/>
  <c r="F18" i="76"/>
  <c r="P17" i="76"/>
  <c r="N17" i="76"/>
  <c r="O16" i="76" s="1"/>
  <c r="I16" i="76"/>
  <c r="F16" i="76"/>
  <c r="P15" i="76"/>
  <c r="N15" i="76"/>
  <c r="O14" i="76" s="1"/>
  <c r="M15" i="76"/>
  <c r="K15" i="76"/>
  <c r="L14" i="76" s="1"/>
  <c r="F14" i="76"/>
  <c r="P13" i="76"/>
  <c r="N13" i="76"/>
  <c r="O12" i="76" s="1"/>
  <c r="M13" i="76"/>
  <c r="K13" i="76"/>
  <c r="L12" i="76" s="1"/>
  <c r="J13" i="76"/>
  <c r="H13" i="76"/>
  <c r="I12" i="76" s="1"/>
  <c r="N10" i="76"/>
  <c r="K10" i="76"/>
  <c r="H10" i="76"/>
  <c r="E10" i="76"/>
  <c r="Y70" i="80" l="1"/>
  <c r="R18" i="78"/>
  <c r="AA103" i="80"/>
  <c r="AB103" i="80" s="1"/>
  <c r="AD103" i="80" s="1"/>
  <c r="Y101" i="80"/>
  <c r="AD105" i="80"/>
  <c r="AA70" i="80"/>
  <c r="Y72" i="80"/>
  <c r="Y68" i="80"/>
  <c r="Y103" i="80"/>
  <c r="Z72" i="80"/>
  <c r="Z101" i="80"/>
  <c r="AA68" i="80"/>
  <c r="AA99" i="80"/>
  <c r="Z99" i="80"/>
  <c r="AB99" i="80" s="1"/>
  <c r="AD99" i="80" s="1"/>
  <c r="AA101" i="80"/>
  <c r="AB101" i="80" s="1"/>
  <c r="AD101" i="80" s="1"/>
  <c r="AD107" i="80"/>
  <c r="AD76" i="80"/>
  <c r="AB74" i="80"/>
  <c r="AD74" i="80" s="1"/>
  <c r="AB72" i="80"/>
  <c r="AD72" i="80" s="1"/>
  <c r="AB68" i="80"/>
  <c r="AD68" i="80" s="1"/>
  <c r="AB70" i="80"/>
  <c r="AD70" i="80" s="1"/>
  <c r="S14" i="78"/>
  <c r="S12" i="78"/>
  <c r="R16" i="78"/>
  <c r="Q12" i="78"/>
  <c r="U12" i="78" s="1"/>
  <c r="R14" i="78"/>
  <c r="S16" i="78"/>
  <c r="Q18" i="78"/>
  <c r="T18" i="78" s="1"/>
  <c r="R12" i="78"/>
  <c r="Q14" i="78"/>
  <c r="Q16" i="78"/>
  <c r="S18" i="78"/>
  <c r="M23" i="78"/>
  <c r="T24" i="78" s="1"/>
  <c r="Q12" i="76"/>
  <c r="U12" i="76" s="1"/>
  <c r="S18" i="76"/>
  <c r="Q25" i="76"/>
  <c r="S16" i="76"/>
  <c r="Q14" i="76"/>
  <c r="T14" i="76" s="1"/>
  <c r="Q16" i="76"/>
  <c r="T16" i="76" s="1"/>
  <c r="S12" i="76"/>
  <c r="Q18" i="76"/>
  <c r="V18" i="76" s="1"/>
  <c r="S14" i="76"/>
  <c r="R12" i="76"/>
  <c r="R18" i="76"/>
  <c r="R14" i="76"/>
  <c r="R16" i="76"/>
  <c r="S40" i="75"/>
  <c r="R40" i="75"/>
  <c r="S36" i="75"/>
  <c r="R36" i="75"/>
  <c r="S35" i="75"/>
  <c r="R35" i="75"/>
  <c r="G40" i="75" s="1"/>
  <c r="S34" i="75"/>
  <c r="R34" i="75"/>
  <c r="S33" i="75"/>
  <c r="R33" i="75"/>
  <c r="E40" i="75" s="1"/>
  <c r="S32" i="75"/>
  <c r="G36" i="75" s="1"/>
  <c r="R32" i="75"/>
  <c r="G35" i="75" s="1"/>
  <c r="S31" i="75"/>
  <c r="E36" i="75" s="1"/>
  <c r="R31" i="75"/>
  <c r="E35" i="75" s="1"/>
  <c r="S30" i="75"/>
  <c r="G34" i="75" s="1"/>
  <c r="R30" i="75"/>
  <c r="G33" i="75" s="1"/>
  <c r="S29" i="75"/>
  <c r="E34" i="75" s="1"/>
  <c r="R29" i="75"/>
  <c r="E33" i="75" s="1"/>
  <c r="Q25" i="75"/>
  <c r="O25" i="75"/>
  <c r="N25" i="75"/>
  <c r="K25" i="75"/>
  <c r="Q24" i="75"/>
  <c r="K24" i="75"/>
  <c r="H24" i="75"/>
  <c r="P19" i="75"/>
  <c r="M19" i="75"/>
  <c r="H19" i="75"/>
  <c r="E19" i="75"/>
  <c r="Q18" i="75"/>
  <c r="L18" i="75"/>
  <c r="Q15" i="75"/>
  <c r="G32" i="75" s="1"/>
  <c r="O15" i="75"/>
  <c r="E32" i="75" s="1"/>
  <c r="M15" i="75"/>
  <c r="G31" i="75" s="1"/>
  <c r="K15" i="75"/>
  <c r="E31" i="75" s="1"/>
  <c r="I15" i="75"/>
  <c r="G30" i="75" s="1"/>
  <c r="G15" i="75"/>
  <c r="E30" i="75" s="1"/>
  <c r="E15" i="75"/>
  <c r="G29" i="75" s="1"/>
  <c r="C15" i="75"/>
  <c r="E29" i="75" s="1"/>
  <c r="Q9" i="75"/>
  <c r="K9" i="75"/>
  <c r="I9" i="75"/>
  <c r="C9" i="75"/>
  <c r="O6" i="75"/>
  <c r="E6" i="75"/>
  <c r="J4" i="75"/>
  <c r="E24" i="75" s="1"/>
  <c r="W14" i="76" l="1"/>
  <c r="Y14" i="76" s="1"/>
  <c r="X14" i="76" s="1"/>
  <c r="V14" i="76"/>
  <c r="AC103" i="80"/>
  <c r="AC99" i="80"/>
  <c r="AC107" i="80"/>
  <c r="AC101" i="80"/>
  <c r="AC105" i="80"/>
  <c r="AC76" i="80"/>
  <c r="AC74" i="80"/>
  <c r="AC72" i="80"/>
  <c r="AC70" i="80"/>
  <c r="AC68" i="80"/>
  <c r="U18" i="78"/>
  <c r="T12" i="78"/>
  <c r="V12" i="78"/>
  <c r="W12" i="78"/>
  <c r="Y12" i="78" s="1"/>
  <c r="X12" i="78" s="1"/>
  <c r="V18" i="78"/>
  <c r="W18" i="78"/>
  <c r="Y18" i="78" s="1"/>
  <c r="X18" i="78" s="1"/>
  <c r="V14" i="78"/>
  <c r="W14" i="78"/>
  <c r="Y14" i="78" s="1"/>
  <c r="X14" i="78" s="1"/>
  <c r="U14" i="78"/>
  <c r="T14" i="78"/>
  <c r="V16" i="78"/>
  <c r="T16" i="78"/>
  <c r="W16" i="78"/>
  <c r="Y16" i="78" s="1"/>
  <c r="X16" i="78" s="1"/>
  <c r="U16" i="78"/>
  <c r="V12" i="76"/>
  <c r="W12" i="76"/>
  <c r="Y12" i="76" s="1"/>
  <c r="X12" i="76" s="1"/>
  <c r="T12" i="76"/>
  <c r="U16" i="76"/>
  <c r="V16" i="76"/>
  <c r="W18" i="76"/>
  <c r="Y18" i="76" s="1"/>
  <c r="X18" i="76" s="1"/>
  <c r="U14" i="76"/>
  <c r="W16" i="76"/>
  <c r="Y16" i="76" s="1"/>
  <c r="X16" i="76" s="1"/>
  <c r="T18" i="76"/>
  <c r="U18" i="76"/>
</calcChain>
</file>

<file path=xl/sharedStrings.xml><?xml version="1.0" encoding="utf-8"?>
<sst xmlns="http://schemas.openxmlformats.org/spreadsheetml/2006/main" count="735" uniqueCount="315">
  <si>
    <t>－</t>
    <phoneticPr fontId="2"/>
  </si>
  <si>
    <t>順位</t>
    <rPh sb="0" eb="2">
      <t>ジュンイ</t>
    </rPh>
    <phoneticPr fontId="2"/>
  </si>
  <si>
    <t>勝</t>
    <rPh sb="0" eb="1">
      <t>カチ</t>
    </rPh>
    <phoneticPr fontId="2"/>
  </si>
  <si>
    <t>分</t>
    <rPh sb="0" eb="1">
      <t>ワ</t>
    </rPh>
    <phoneticPr fontId="2"/>
  </si>
  <si>
    <t>負</t>
    <rPh sb="0" eb="1">
      <t>マ</t>
    </rPh>
    <phoneticPr fontId="2"/>
  </si>
  <si>
    <t>勝点</t>
    <rPh sb="0" eb="1">
      <t>カチ</t>
    </rPh>
    <rPh sb="1" eb="2">
      <t>テン</t>
    </rPh>
    <phoneticPr fontId="2"/>
  </si>
  <si>
    <t>得点</t>
  </si>
  <si>
    <t>失点</t>
    <rPh sb="0" eb="2">
      <t>シッテン</t>
    </rPh>
    <phoneticPr fontId="2"/>
  </si>
  <si>
    <t>得失点</t>
    <rPh sb="0" eb="1">
      <t>トク</t>
    </rPh>
    <rPh sb="1" eb="2">
      <t>ウシナ</t>
    </rPh>
    <rPh sb="2" eb="3">
      <t>テン</t>
    </rPh>
    <phoneticPr fontId="2"/>
  </si>
  <si>
    <t>試合時間</t>
    <rPh sb="0" eb="2">
      <t>シアイ</t>
    </rPh>
    <rPh sb="2" eb="4">
      <t>ジカン</t>
    </rPh>
    <phoneticPr fontId="2"/>
  </si>
  <si>
    <t>参加資格</t>
  </si>
  <si>
    <t>試合方法</t>
  </si>
  <si>
    <t>対戦</t>
    <rPh sb="0" eb="2">
      <t>タイセン</t>
    </rPh>
    <phoneticPr fontId="2"/>
  </si>
  <si>
    <t>大会名</t>
    <rPh sb="0" eb="2">
      <t>タイカイ</t>
    </rPh>
    <rPh sb="2" eb="3">
      <t>メイ</t>
    </rPh>
    <phoneticPr fontId="2"/>
  </si>
  <si>
    <t>主　催</t>
    <rPh sb="0" eb="1">
      <t>シュ</t>
    </rPh>
    <rPh sb="2" eb="3">
      <t>モヨオ</t>
    </rPh>
    <phoneticPr fontId="2"/>
  </si>
  <si>
    <t>趣　旨</t>
    <rPh sb="0" eb="1">
      <t>オモムキ</t>
    </rPh>
    <rPh sb="2" eb="3">
      <t>ムネ</t>
    </rPh>
    <phoneticPr fontId="2"/>
  </si>
  <si>
    <t>①基本事項</t>
    <rPh sb="1" eb="3">
      <t>キホン</t>
    </rPh>
    <rPh sb="3" eb="5">
      <t>ジコウ</t>
    </rPh>
    <phoneticPr fontId="2"/>
  </si>
  <si>
    <t>　日本の将来を担う子供たちの、サッカーへの興味や関心を深め、さらなる技術や理解の向上と、サッカーを通じて心身を鍛え、フェアプレー精神・リスペクト精神を養い、そして創造力豊かでたくましい人間の育成を目指し、本大会を開催する。</t>
    <rPh sb="1" eb="3">
      <t>ニホン</t>
    </rPh>
    <rPh sb="7" eb="8">
      <t>ニナ</t>
    </rPh>
    <rPh sb="9" eb="11">
      <t>コドモ</t>
    </rPh>
    <rPh sb="37" eb="39">
      <t>リカイ</t>
    </rPh>
    <rPh sb="49" eb="50">
      <t>ツウ</t>
    </rPh>
    <rPh sb="52" eb="54">
      <t>シンシン</t>
    </rPh>
    <rPh sb="55" eb="56">
      <t>キタ</t>
    </rPh>
    <rPh sb="98" eb="100">
      <t>メザ</t>
    </rPh>
    <phoneticPr fontId="2"/>
  </si>
  <si>
    <t>期　日</t>
    <phoneticPr fontId="2"/>
  </si>
  <si>
    <t>①開会式</t>
    <phoneticPr fontId="2"/>
  </si>
  <si>
    <t>〔監督者会議　　月　日（）　　　　　　　　　　〕</t>
    <phoneticPr fontId="2"/>
  </si>
  <si>
    <t>（4）　試合前の審判ミーティングには、運営責任者、両チームのゲーム責任者を含めて必ず行うこと。
　　　また、試合後の審判ミーティングには、運営責任者が特に必要と判断した時は、ゲーム責任者も同席
　　　すること。</t>
    <rPh sb="19" eb="21">
      <t>ウンエイ</t>
    </rPh>
    <rPh sb="69" eb="71">
      <t>ウンエイ</t>
    </rPh>
    <phoneticPr fontId="2"/>
  </si>
  <si>
    <t>（6）　退場及び累積２枚の警告により、次の１試合に出場できない。</t>
    <phoneticPr fontId="2"/>
  </si>
  <si>
    <t>（7）　試合球は公認４号球とし、各チーム持ち寄りとする。</t>
    <phoneticPr fontId="2"/>
  </si>
  <si>
    <t>（9）　運営責任者は、試合結果報告書を作成し、速やかに伊豆地区内（役員および各チーム）にLINE送信
　　　すること。審判報告書も、速やかに、審判委員長に提出すること。</t>
    <rPh sb="4" eb="6">
      <t>ウンエイ</t>
    </rPh>
    <rPh sb="15" eb="18">
      <t>ホウコクショ</t>
    </rPh>
    <rPh sb="31" eb="32">
      <t>ナイ</t>
    </rPh>
    <rPh sb="33" eb="35">
      <t>ヤクイン</t>
    </rPh>
    <phoneticPr fontId="2"/>
  </si>
  <si>
    <t>大会規定及び細則</t>
    <rPh sb="0" eb="2">
      <t>タイカイ</t>
    </rPh>
    <rPh sb="2" eb="4">
      <t>キテイ</t>
    </rPh>
    <rPh sb="4" eb="5">
      <t>オヨ</t>
    </rPh>
    <rPh sb="6" eb="8">
      <t>サイソク</t>
    </rPh>
    <phoneticPr fontId="2"/>
  </si>
  <si>
    <t>②予選リーグ兼県・東部支部大会出場権決定戦兼順位決定　</t>
    <rPh sb="6" eb="7">
      <t>ケン</t>
    </rPh>
    <phoneticPr fontId="2"/>
  </si>
  <si>
    <t>（5）　審判の判定についての異議は、ベンチ・選手・応援など、誰もできない。異議をした者は、主審が退席（会場の外への移動）を命じることができる。</t>
    <rPh sb="14" eb="16">
      <t>イギ</t>
    </rPh>
    <rPh sb="22" eb="24">
      <t>センシュ</t>
    </rPh>
    <rPh sb="25" eb="27">
      <t>オウエン</t>
    </rPh>
    <rPh sb="30" eb="31">
      <t>ダレ</t>
    </rPh>
    <phoneticPr fontId="2"/>
  </si>
  <si>
    <r>
      <t>（8）　ベンチには、代表者、監督、コーチ2名（うち1名医療従事者可）の計４名（監督、コーチは有資格者とする）及び選手16名以内が入ることができる。コーチングは同時に２名がベンチを離れて指示することは禁止とし、ベンチ外からのコーチング又は類似する指示はできない。（医療従事者は指示をしてはいけない）</t>
    </r>
    <r>
      <rPr>
        <sz val="11"/>
        <color indexed="10"/>
        <rFont val="BIZ UDゴシック"/>
        <family val="3"/>
        <charset val="128"/>
      </rPr>
      <t>※ローカルルール採用。</t>
    </r>
    <rPh sb="21" eb="22">
      <t>メイ</t>
    </rPh>
    <rPh sb="26" eb="27">
      <t>メイ</t>
    </rPh>
    <rPh sb="27" eb="29">
      <t>イリョウ</t>
    </rPh>
    <rPh sb="29" eb="32">
      <t>ジュウジシャ</t>
    </rPh>
    <rPh sb="32" eb="33">
      <t>カ</t>
    </rPh>
    <rPh sb="35" eb="36">
      <t>ケイ</t>
    </rPh>
    <rPh sb="39" eb="41">
      <t>カントク</t>
    </rPh>
    <rPh sb="54" eb="55">
      <t>オヨ</t>
    </rPh>
    <rPh sb="60" eb="61">
      <t>メイ</t>
    </rPh>
    <rPh sb="61" eb="63">
      <t>イナイ</t>
    </rPh>
    <rPh sb="64" eb="65">
      <t>ハイ</t>
    </rPh>
    <rPh sb="89" eb="90">
      <t>ハナ</t>
    </rPh>
    <rPh sb="131" eb="133">
      <t>イリョウ</t>
    </rPh>
    <rPh sb="133" eb="136">
      <t>ジュウジシャ</t>
    </rPh>
    <rPh sb="137" eb="139">
      <t>シジ</t>
    </rPh>
    <phoneticPr fontId="2"/>
  </si>
  <si>
    <t>FC伊東</t>
    <rPh sb="2" eb="4">
      <t>イトウ</t>
    </rPh>
    <phoneticPr fontId="2"/>
  </si>
  <si>
    <t>★東部支部大会</t>
    <phoneticPr fontId="2"/>
  </si>
  <si>
    <t>④登録人数及び交代人数</t>
    <phoneticPr fontId="2"/>
  </si>
  <si>
    <t>（2）　ユニフォームは上下とも2色用意し、1番から99番の背番号と前面にも番号を付ける。　　　　　　　　　　　　　　　　　　　　　　　※ローカルルール採用。</t>
    <phoneticPr fontId="2"/>
  </si>
  <si>
    <t>しずぎんカップ　第39回静岡県ユースU-11</t>
    <phoneticPr fontId="2"/>
  </si>
  <si>
    <t>サッカー大会　三島・伊豆地区予選</t>
    <rPh sb="7" eb="9">
      <t>ミシマ</t>
    </rPh>
    <phoneticPr fontId="2"/>
  </si>
  <si>
    <t>　　2023年度　三島・伊豆地区少年サッカー　U-11後期リーグ
　「しずぎんカップ　第39回静岡県ユースU-11サッカー大会　三島・伊豆地区予選」</t>
    <rPh sb="9" eb="11">
      <t>ミシマ</t>
    </rPh>
    <rPh sb="64" eb="66">
      <t>ミシマ</t>
    </rPh>
    <phoneticPr fontId="2"/>
  </si>
  <si>
    <t>　一般財団法人　静岡県サッカー協会　４種委員会　東部支部　三島サッカー協会４種　伊豆地区連絡協議会</t>
    <rPh sb="29" eb="31">
      <t>ミシマ</t>
    </rPh>
    <rPh sb="35" eb="37">
      <t>キョウカイ</t>
    </rPh>
    <rPh sb="38" eb="39">
      <t>シュ</t>
    </rPh>
    <phoneticPr fontId="2"/>
  </si>
  <si>
    <t>（１）Ｕ－１１</t>
    <phoneticPr fontId="2"/>
  </si>
  <si>
    <t>なし</t>
    <phoneticPr fontId="2"/>
  </si>
  <si>
    <t>2024年1月21日(日)　　愛鷹スポーツ広場</t>
    <rPh sb="4" eb="5">
      <t>ネン</t>
    </rPh>
    <rPh sb="11" eb="12">
      <t>ヒ</t>
    </rPh>
    <rPh sb="12" eb="13">
      <t>ニチ</t>
    </rPh>
    <rPh sb="15" eb="17">
      <t>アシタカ</t>
    </rPh>
    <rPh sb="21" eb="23">
      <t>ヒロバ</t>
    </rPh>
    <phoneticPr fontId="2"/>
  </si>
  <si>
    <t>　2024年2月24日(土)、25日(日)　静岡市西ヶ谷総合運動場他</t>
    <rPh sb="12" eb="13">
      <t>ツチ</t>
    </rPh>
    <rPh sb="19" eb="20">
      <t>ヒ</t>
    </rPh>
    <rPh sb="22" eb="25">
      <t>シズオカシ</t>
    </rPh>
    <rPh sb="25" eb="28">
      <t>ニシガヤ</t>
    </rPh>
    <rPh sb="28" eb="32">
      <t>ソウゴウウンドウ</t>
    </rPh>
    <rPh sb="32" eb="33">
      <t>ジョウ</t>
    </rPh>
    <rPh sb="33" eb="34">
      <t>ホカ</t>
    </rPh>
    <phoneticPr fontId="2"/>
  </si>
  <si>
    <t>　伊豆地区協議会に所属し、本大会の趣旨に賛同する、一般財団法人静岡県サッカー協会４種に登録したチームであること。選手は、日本サッカー協会発行の選手証を有する者（申請中も含む。）で、選手登録したチームで大会に参加する（追加登録の場合は除く。）。
Ｕ－１１は５年生以下（３年生以上）とする。</t>
    <rPh sb="1" eb="3">
      <t>イズ</t>
    </rPh>
    <rPh sb="3" eb="5">
      <t>チク</t>
    </rPh>
    <rPh sb="5" eb="8">
      <t>キョウギカイ</t>
    </rPh>
    <rPh sb="9" eb="11">
      <t>ショゾク</t>
    </rPh>
    <rPh sb="13" eb="16">
      <t>ホンタイカイ</t>
    </rPh>
    <rPh sb="17" eb="19">
      <t>シュシ</t>
    </rPh>
    <rPh sb="20" eb="22">
      <t>サンドウ</t>
    </rPh>
    <rPh sb="25" eb="27">
      <t>イッパン</t>
    </rPh>
    <rPh sb="27" eb="29">
      <t>ザイダン</t>
    </rPh>
    <rPh sb="29" eb="31">
      <t>ホウジン</t>
    </rPh>
    <rPh sb="41" eb="42">
      <t>シュ</t>
    </rPh>
    <rPh sb="60" eb="62">
      <t>ニホン</t>
    </rPh>
    <rPh sb="66" eb="68">
      <t>キョウカイ</t>
    </rPh>
    <rPh sb="68" eb="70">
      <t>ハッコウ</t>
    </rPh>
    <rPh sb="78" eb="79">
      <t>モノ</t>
    </rPh>
    <rPh sb="80" eb="83">
      <t>シンセイチュウ</t>
    </rPh>
    <rPh sb="84" eb="85">
      <t>フク</t>
    </rPh>
    <rPh sb="90" eb="92">
      <t>センシュ</t>
    </rPh>
    <rPh sb="100" eb="102">
      <t>タイカイ</t>
    </rPh>
    <rPh sb="129" eb="130">
      <t>セイ</t>
    </rPh>
    <rPh sb="134" eb="136">
      <t>ネンセイ</t>
    </rPh>
    <rPh sb="136" eb="138">
      <t>イジョウ</t>
    </rPh>
    <phoneticPr fontId="2"/>
  </si>
  <si>
    <t>（１）Ｕ－１１</t>
    <phoneticPr fontId="2"/>
  </si>
  <si>
    <t>８人制で行い、審判は２名、ピッチサイズは縦６８ｍ×横５０ｍを基本とする。試合時間は、３０分（１５－５－１５）を原則とする。</t>
    <phoneticPr fontId="2"/>
  </si>
  <si>
    <t>②予選リーグ　　　　　　③順位決定戦</t>
    <rPh sb="1" eb="3">
      <t>ヨセン</t>
    </rPh>
    <phoneticPr fontId="2"/>
  </si>
  <si>
    <t>主審</t>
    <rPh sb="0" eb="1">
      <t>シュ</t>
    </rPh>
    <phoneticPr fontId="2"/>
  </si>
  <si>
    <t>４審</t>
    <phoneticPr fontId="2"/>
  </si>
  <si>
    <t>エスパルス三島</t>
    <rPh sb="5" eb="7">
      <t>ミシマ</t>
    </rPh>
    <phoneticPr fontId="2"/>
  </si>
  <si>
    <t>１５－５－１５</t>
    <phoneticPr fontId="2"/>
  </si>
  <si>
    <t>Bブロック</t>
    <phoneticPr fontId="2"/>
  </si>
  <si>
    <t>順位決定上位リーグ戦1位は県大会出場権を得て、２～３位が東部支部大会の出場権を得る。東部支部大会は、2位→Aブロック（駿東2位、沼津3位）、3位はCブロック（沼津2位、富士3位）とリーグ戦を行い、各ブロック1位が県大会出場する。</t>
    <rPh sb="0" eb="2">
      <t>ジュンイ</t>
    </rPh>
    <rPh sb="2" eb="4">
      <t>ケッテイ</t>
    </rPh>
    <rPh sb="4" eb="6">
      <t>ジョウイ</t>
    </rPh>
    <rPh sb="42" eb="44">
      <t>トウブ</t>
    </rPh>
    <rPh sb="44" eb="46">
      <t>シブ</t>
    </rPh>
    <rPh sb="46" eb="48">
      <t>タイカイ</t>
    </rPh>
    <rPh sb="59" eb="61">
      <t>スントウ</t>
    </rPh>
    <rPh sb="62" eb="63">
      <t>イ</t>
    </rPh>
    <rPh sb="64" eb="66">
      <t>ヌマヅ</t>
    </rPh>
    <rPh sb="67" eb="68">
      <t>イ</t>
    </rPh>
    <rPh sb="79" eb="81">
      <t>ヌマヅ</t>
    </rPh>
    <rPh sb="82" eb="83">
      <t>イ</t>
    </rPh>
    <rPh sb="84" eb="86">
      <t>フジ</t>
    </rPh>
    <rPh sb="87" eb="88">
      <t>イ</t>
    </rPh>
    <rPh sb="93" eb="94">
      <t>セン</t>
    </rPh>
    <rPh sb="95" eb="96">
      <t>オコナ</t>
    </rPh>
    <rPh sb="98" eb="99">
      <t>カク</t>
    </rPh>
    <rPh sb="104" eb="105">
      <t>イ</t>
    </rPh>
    <phoneticPr fontId="2"/>
  </si>
  <si>
    <t xml:space="preserve">（3）　審判は有資格者による相互審とし、予備審を含め必ず審判着を着用し、ライセンス証を掲示すること。　　　　　　　　　　　　　　　　　　　　　　　　　　　　　　　　　　　　　　　　　　　　　　　　　　　　　　　　　　　　　　　　　　　　　　　　　　　　　　　　　　　県・東部大会に通じる公式戦なので、チームは責任持って審判を出す事。
</t>
    <rPh sb="41" eb="42">
      <t>ショウ</t>
    </rPh>
    <rPh sb="43" eb="45">
      <t>ケイジ</t>
    </rPh>
    <rPh sb="133" eb="134">
      <t>ケン</t>
    </rPh>
    <rPh sb="135" eb="137">
      <t>トウブ</t>
    </rPh>
    <rPh sb="137" eb="139">
      <t>タイカイ</t>
    </rPh>
    <rPh sb="140" eb="141">
      <t>ツウ</t>
    </rPh>
    <rPh sb="143" eb="146">
      <t>コウシキセン</t>
    </rPh>
    <rPh sb="154" eb="156">
      <t>セキニン</t>
    </rPh>
    <rPh sb="156" eb="157">
      <t>モ</t>
    </rPh>
    <rPh sb="159" eb="161">
      <t>シンパン</t>
    </rPh>
    <rPh sb="162" eb="163">
      <t>ダ</t>
    </rPh>
    <rPh sb="164" eb="165">
      <t>コト</t>
    </rPh>
    <phoneticPr fontId="2"/>
  </si>
  <si>
    <t>A2位</t>
    <rPh sb="2" eb="3">
      <t>イ</t>
    </rPh>
    <phoneticPr fontId="2"/>
  </si>
  <si>
    <t>B2位</t>
    <rPh sb="2" eb="3">
      <t>イ</t>
    </rPh>
    <phoneticPr fontId="2"/>
  </si>
  <si>
    <t>C2位</t>
    <rPh sb="2" eb="3">
      <t>イ</t>
    </rPh>
    <phoneticPr fontId="2"/>
  </si>
  <si>
    <t>B3位</t>
    <rPh sb="2" eb="3">
      <t>イ</t>
    </rPh>
    <phoneticPr fontId="2"/>
  </si>
  <si>
    <t>A3位</t>
    <rPh sb="2" eb="3">
      <t>イ</t>
    </rPh>
    <phoneticPr fontId="2"/>
  </si>
  <si>
    <t>B4位</t>
    <rPh sb="2" eb="3">
      <t>イ</t>
    </rPh>
    <phoneticPr fontId="2"/>
  </si>
  <si>
    <t>C4位</t>
    <rPh sb="2" eb="3">
      <t>イ</t>
    </rPh>
    <phoneticPr fontId="2"/>
  </si>
  <si>
    <t>A4位</t>
    <rPh sb="2" eb="3">
      <t>イ</t>
    </rPh>
    <phoneticPr fontId="2"/>
  </si>
  <si>
    <t>＊試合時間、組み合わせ等協議により変更できる</t>
    <phoneticPr fontId="2"/>
  </si>
  <si>
    <t>Ａブロック</t>
    <phoneticPr fontId="2"/>
  </si>
  <si>
    <t>勝</t>
  </si>
  <si>
    <t>分</t>
  </si>
  <si>
    <t>負</t>
  </si>
  <si>
    <t>勝点</t>
  </si>
  <si>
    <t>失点</t>
  </si>
  <si>
    <t>得失点</t>
  </si>
  <si>
    <t>順位</t>
  </si>
  <si>
    <t>－</t>
  </si>
  <si>
    <t>Ｃブロック</t>
    <phoneticPr fontId="2"/>
  </si>
  <si>
    <t xml:space="preserve"> </t>
    <phoneticPr fontId="2"/>
  </si>
  <si>
    <t>試合時間</t>
  </si>
  <si>
    <t>対戦</t>
  </si>
  <si>
    <t>Dブロック</t>
    <phoneticPr fontId="2"/>
  </si>
  <si>
    <t>２０２３年度　第39回Ｕ-11しずぎんカップ　三島・伊豆地区　予選リーグ</t>
    <rPh sb="7" eb="8">
      <t>ダイ</t>
    </rPh>
    <rPh sb="10" eb="11">
      <t>カイ</t>
    </rPh>
    <rPh sb="31" eb="33">
      <t>ヨセン</t>
    </rPh>
    <phoneticPr fontId="2"/>
  </si>
  <si>
    <t>主審</t>
    <phoneticPr fontId="2"/>
  </si>
  <si>
    <t/>
  </si>
  <si>
    <t>A１位</t>
    <rPh sb="2" eb="3">
      <t>イ</t>
    </rPh>
    <phoneticPr fontId="2"/>
  </si>
  <si>
    <t>Ｂ1位</t>
    <rPh sb="2" eb="3">
      <t>イ</t>
    </rPh>
    <phoneticPr fontId="2"/>
  </si>
  <si>
    <t>１位</t>
    <rPh sb="1" eb="2">
      <t>イ</t>
    </rPh>
    <phoneticPr fontId="2"/>
  </si>
  <si>
    <t>２位</t>
    <rPh sb="1" eb="2">
      <t>イ</t>
    </rPh>
    <phoneticPr fontId="2"/>
  </si>
  <si>
    <t>３位</t>
    <rPh sb="1" eb="2">
      <t>イ</t>
    </rPh>
    <phoneticPr fontId="2"/>
  </si>
  <si>
    <t>５位</t>
    <rPh sb="1" eb="2">
      <t>イ</t>
    </rPh>
    <phoneticPr fontId="2"/>
  </si>
  <si>
    <t>7位</t>
    <rPh sb="1" eb="2">
      <t>イ</t>
    </rPh>
    <phoneticPr fontId="2"/>
  </si>
  <si>
    <t>試　合　時　間</t>
    <rPh sb="0" eb="1">
      <t>ココロ</t>
    </rPh>
    <rPh sb="2" eb="3">
      <t>ゴウ</t>
    </rPh>
    <rPh sb="4" eb="5">
      <t>トキ</t>
    </rPh>
    <rPh sb="6" eb="7">
      <t>アイダ</t>
    </rPh>
    <phoneticPr fontId="2"/>
  </si>
  <si>
    <t>チーム</t>
    <phoneticPr fontId="2"/>
  </si>
  <si>
    <t>審　判</t>
    <rPh sb="0" eb="1">
      <t>シン</t>
    </rPh>
    <rPh sb="2" eb="3">
      <t>ハン</t>
    </rPh>
    <phoneticPr fontId="2"/>
  </si>
  <si>
    <t>得点</t>
    <rPh sb="0" eb="2">
      <t>トクテン</t>
    </rPh>
    <phoneticPr fontId="2"/>
  </si>
  <si>
    <t>PK</t>
    <phoneticPr fontId="2"/>
  </si>
  <si>
    <t>計</t>
    <rPh sb="0" eb="1">
      <t>ケイ</t>
    </rPh>
    <phoneticPr fontId="2"/>
  </si>
  <si>
    <t>勝</t>
    <rPh sb="0" eb="1">
      <t>カ</t>
    </rPh>
    <phoneticPr fontId="2"/>
  </si>
  <si>
    <t>-</t>
    <phoneticPr fontId="2"/>
  </si>
  <si>
    <t>D2位</t>
    <rPh sb="2" eb="3">
      <t>イ</t>
    </rPh>
    <phoneticPr fontId="2"/>
  </si>
  <si>
    <t>＜上位トーナメント＞…会場：</t>
    <rPh sb="1" eb="2">
      <t>ジョウ</t>
    </rPh>
    <rPh sb="2" eb="3">
      <t>イ</t>
    </rPh>
    <rPh sb="11" eb="13">
      <t>カイジョウ</t>
    </rPh>
    <phoneticPr fontId="2"/>
  </si>
  <si>
    <t>２０２３年度　第39回Ｕ-11しずぎんカップ　三島・伊豆地区　上位トーナメント</t>
    <rPh sb="7" eb="8">
      <t>ダイ</t>
    </rPh>
    <rPh sb="10" eb="11">
      <t>カイ</t>
    </rPh>
    <rPh sb="31" eb="33">
      <t>ジョウイ</t>
    </rPh>
    <phoneticPr fontId="2"/>
  </si>
  <si>
    <t>東①</t>
    <rPh sb="0" eb="1">
      <t>ヒガシ</t>
    </rPh>
    <phoneticPr fontId="2"/>
  </si>
  <si>
    <t>西①</t>
    <rPh sb="0" eb="1">
      <t>ニシ</t>
    </rPh>
    <phoneticPr fontId="2"/>
  </si>
  <si>
    <t>東➁</t>
    <rPh sb="0" eb="1">
      <t>ヒガシ</t>
    </rPh>
    <phoneticPr fontId="2"/>
  </si>
  <si>
    <t>西➁</t>
    <rPh sb="0" eb="1">
      <t>ニシ</t>
    </rPh>
    <phoneticPr fontId="2"/>
  </si>
  <si>
    <t>４位</t>
    <rPh sb="1" eb="2">
      <t>イ</t>
    </rPh>
    <phoneticPr fontId="2"/>
  </si>
  <si>
    <t>６位</t>
    <rPh sb="1" eb="2">
      <t>イ</t>
    </rPh>
    <phoneticPr fontId="2"/>
  </si>
  <si>
    <t>８位</t>
    <rPh sb="1" eb="2">
      <t>イ</t>
    </rPh>
    <phoneticPr fontId="2"/>
  </si>
  <si>
    <t>東➁</t>
    <rPh sb="0" eb="1">
      <t>ヒガシ</t>
    </rPh>
    <phoneticPr fontId="2"/>
  </si>
  <si>
    <t>西➁</t>
    <rPh sb="0" eb="1">
      <t>ニシ</t>
    </rPh>
    <phoneticPr fontId="2"/>
  </si>
  <si>
    <t>東①</t>
    <rPh sb="0" eb="1">
      <t>ヒガシ</t>
    </rPh>
    <phoneticPr fontId="2"/>
  </si>
  <si>
    <t>西①</t>
    <rPh sb="0" eb="1">
      <t>ニシ</t>
    </rPh>
    <phoneticPr fontId="2"/>
  </si>
  <si>
    <t>東③</t>
    <rPh sb="0" eb="1">
      <t>ヒガシ</t>
    </rPh>
    <phoneticPr fontId="2"/>
  </si>
  <si>
    <t>西③</t>
    <rPh sb="0" eb="1">
      <t>ニシ</t>
    </rPh>
    <phoneticPr fontId="2"/>
  </si>
  <si>
    <t>東④</t>
    <rPh sb="0" eb="1">
      <t>ヒガシ</t>
    </rPh>
    <phoneticPr fontId="2"/>
  </si>
  <si>
    <t>西④</t>
    <rPh sb="0" eb="1">
      <t>ニシ</t>
    </rPh>
    <phoneticPr fontId="2"/>
  </si>
  <si>
    <t>東③</t>
    <rPh sb="0" eb="1">
      <t>ヒガシ</t>
    </rPh>
    <phoneticPr fontId="2"/>
  </si>
  <si>
    <t>西③</t>
    <rPh sb="0" eb="1">
      <t>ニシ</t>
    </rPh>
    <phoneticPr fontId="2"/>
  </si>
  <si>
    <t>東④</t>
    <rPh sb="0" eb="1">
      <t>ヒガシ</t>
    </rPh>
    <phoneticPr fontId="2"/>
  </si>
  <si>
    <t>西④</t>
    <rPh sb="0" eb="1">
      <t>ニシ</t>
    </rPh>
    <phoneticPr fontId="2"/>
  </si>
  <si>
    <t>東⑤</t>
    <rPh sb="0" eb="1">
      <t>ヒガシ</t>
    </rPh>
    <phoneticPr fontId="2"/>
  </si>
  <si>
    <t>西⑤</t>
    <rPh sb="0" eb="1">
      <t>ニシ</t>
    </rPh>
    <phoneticPr fontId="2"/>
  </si>
  <si>
    <t>３位決定</t>
    <rPh sb="1" eb="2">
      <t>イ</t>
    </rPh>
    <rPh sb="2" eb="4">
      <t>ケッテイ</t>
    </rPh>
    <phoneticPr fontId="2"/>
  </si>
  <si>
    <t>東⑥</t>
    <rPh sb="0" eb="1">
      <t>ヒガシ</t>
    </rPh>
    <phoneticPr fontId="2"/>
  </si>
  <si>
    <t>西⑥</t>
    <rPh sb="0" eb="1">
      <t>ニシ</t>
    </rPh>
    <phoneticPr fontId="2"/>
  </si>
  <si>
    <t>7位決定</t>
    <rPh sb="1" eb="2">
      <t>イ</t>
    </rPh>
    <rPh sb="2" eb="4">
      <t>ケッテイ</t>
    </rPh>
    <phoneticPr fontId="2"/>
  </si>
  <si>
    <t>東①　９：３０～１０：０５</t>
    <rPh sb="0" eb="1">
      <t>ヒガシ</t>
    </rPh>
    <phoneticPr fontId="2"/>
  </si>
  <si>
    <t>西①　９：３０～１０：０５</t>
    <rPh sb="0" eb="1">
      <t>ニシ</t>
    </rPh>
    <phoneticPr fontId="2"/>
  </si>
  <si>
    <t>東➁　１０：１５～１０：５０</t>
    <rPh sb="0" eb="1">
      <t>ヒガシ</t>
    </rPh>
    <phoneticPr fontId="2"/>
  </si>
  <si>
    <t>西➁　１０：１５～１０：５０</t>
    <rPh sb="0" eb="1">
      <t>ニシ</t>
    </rPh>
    <phoneticPr fontId="2"/>
  </si>
  <si>
    <t>東③　１１：３０～１２：０５</t>
    <rPh sb="0" eb="1">
      <t>ヒガシ</t>
    </rPh>
    <phoneticPr fontId="2"/>
  </si>
  <si>
    <t>西③　１１：３０～１２：０５</t>
    <rPh sb="0" eb="1">
      <t>ニシ</t>
    </rPh>
    <phoneticPr fontId="2"/>
  </si>
  <si>
    <t>東④　１２：１５～１２：５０</t>
    <rPh sb="0" eb="1">
      <t>ヒガシ</t>
    </rPh>
    <phoneticPr fontId="2"/>
  </si>
  <si>
    <t>西④　１２：１５～１２：５０</t>
    <rPh sb="0" eb="1">
      <t>ニシ</t>
    </rPh>
    <phoneticPr fontId="2"/>
  </si>
  <si>
    <t>東⑤　１３：３０～１４：０５</t>
    <rPh sb="0" eb="1">
      <t>ヒガシ</t>
    </rPh>
    <phoneticPr fontId="2"/>
  </si>
  <si>
    <t>西⑤　１３：３０～１４：０５</t>
    <rPh sb="0" eb="1">
      <t>ニシ</t>
    </rPh>
    <phoneticPr fontId="2"/>
  </si>
  <si>
    <t>東⑥　１４：４５～１５：２０</t>
    <rPh sb="0" eb="1">
      <t>ヒガシ</t>
    </rPh>
    <phoneticPr fontId="2"/>
  </si>
  <si>
    <t>西⑥　１４：４５～１５：２０</t>
    <rPh sb="0" eb="1">
      <t>ニシ</t>
    </rPh>
    <phoneticPr fontId="2"/>
  </si>
  <si>
    <t>＜最終順位＞</t>
    <rPh sb="1" eb="3">
      <t>サイシュウ</t>
    </rPh>
    <rPh sb="3" eb="5">
      <t>ジュンイ</t>
    </rPh>
    <phoneticPr fontId="2"/>
  </si>
  <si>
    <t>東⑥</t>
    <rPh sb="0" eb="1">
      <t>ヒガシ</t>
    </rPh>
    <phoneticPr fontId="2"/>
  </si>
  <si>
    <t>西⑥</t>
    <rPh sb="0" eb="1">
      <t>ニシ</t>
    </rPh>
    <phoneticPr fontId="2"/>
  </si>
  <si>
    <t>東⑤</t>
    <rPh sb="0" eb="1">
      <t>ヒガシ</t>
    </rPh>
    <phoneticPr fontId="2"/>
  </si>
  <si>
    <t>西⑤</t>
    <rPh sb="0" eb="1">
      <t>ニシ</t>
    </rPh>
    <phoneticPr fontId="2"/>
  </si>
  <si>
    <t>２０２３年度　第39回Ｕ-11しずぎんカップ　三島・伊豆地区　順位決定３位リーグ</t>
    <rPh sb="7" eb="8">
      <t>ダイ</t>
    </rPh>
    <rPh sb="10" eb="11">
      <t>カイ</t>
    </rPh>
    <rPh sb="31" eb="33">
      <t>ジュンイ</t>
    </rPh>
    <rPh sb="33" eb="35">
      <t>ケッテイ</t>
    </rPh>
    <rPh sb="36" eb="37">
      <t>イ</t>
    </rPh>
    <phoneticPr fontId="2"/>
  </si>
  <si>
    <t>会場：</t>
    <rPh sb="0" eb="2">
      <t>カイジョウ</t>
    </rPh>
    <phoneticPr fontId="2"/>
  </si>
  <si>
    <t>運営当番：</t>
    <rPh sb="0" eb="2">
      <t>ウンエイ</t>
    </rPh>
    <rPh sb="2" eb="4">
      <t>トウバン</t>
    </rPh>
    <phoneticPr fontId="2"/>
  </si>
  <si>
    <t>会場当番：</t>
    <rPh sb="0" eb="2">
      <t>カイジョウ</t>
    </rPh>
    <rPh sb="2" eb="4">
      <t>トウバン</t>
    </rPh>
    <phoneticPr fontId="2"/>
  </si>
  <si>
    <t>月日：</t>
    <rPh sb="0" eb="2">
      <t>ツキヒ</t>
    </rPh>
    <phoneticPr fontId="2"/>
  </si>
  <si>
    <t>C３位</t>
    <rPh sb="2" eb="3">
      <t>イ</t>
    </rPh>
    <phoneticPr fontId="2"/>
  </si>
  <si>
    <t>D３位</t>
    <rPh sb="2" eb="3">
      <t>イ</t>
    </rPh>
    <phoneticPr fontId="2"/>
  </si>
  <si>
    <t>3位リーグ</t>
    <rPh sb="1" eb="2">
      <t>イ</t>
    </rPh>
    <phoneticPr fontId="2"/>
  </si>
  <si>
    <t>運営：本部</t>
    <rPh sb="0" eb="2">
      <t>ウンエイ</t>
    </rPh>
    <rPh sb="3" eb="5">
      <t>ホンブ</t>
    </rPh>
    <phoneticPr fontId="2"/>
  </si>
  <si>
    <t>２０２３年度　第39回Ｕ-11しずぎんカップ　三島・伊豆地区　順位決定４位リーグ</t>
    <rPh sb="7" eb="8">
      <t>ダイ</t>
    </rPh>
    <rPh sb="10" eb="11">
      <t>カイ</t>
    </rPh>
    <rPh sb="31" eb="33">
      <t>ジュンイ</t>
    </rPh>
    <rPh sb="33" eb="35">
      <t>ケッテイ</t>
    </rPh>
    <rPh sb="36" eb="37">
      <t>イ</t>
    </rPh>
    <phoneticPr fontId="2"/>
  </si>
  <si>
    <t>D4位</t>
    <rPh sb="2" eb="3">
      <t>イ</t>
    </rPh>
    <phoneticPr fontId="2"/>
  </si>
  <si>
    <t>４位リーグ</t>
    <rPh sb="1" eb="2">
      <t>イ</t>
    </rPh>
    <phoneticPr fontId="2"/>
  </si>
  <si>
    <t>5位リーグ</t>
    <rPh sb="1" eb="2">
      <t>イ</t>
    </rPh>
    <phoneticPr fontId="2"/>
  </si>
  <si>
    <t>　2023年10月中旬　～　2024年1月7日（日）までの間　　</t>
    <rPh sb="5" eb="6">
      <t>ネン</t>
    </rPh>
    <rPh sb="9" eb="10">
      <t>チュウ</t>
    </rPh>
    <rPh sb="10" eb="11">
      <t>ジュン</t>
    </rPh>
    <rPh sb="18" eb="19">
      <t>ネン</t>
    </rPh>
    <rPh sb="20" eb="21">
      <t>ツキ</t>
    </rPh>
    <rPh sb="22" eb="23">
      <t>ヒ</t>
    </rPh>
    <rPh sb="24" eb="25">
      <t>ヒ</t>
    </rPh>
    <rPh sb="29" eb="30">
      <t>アイダ</t>
    </rPh>
    <phoneticPr fontId="2"/>
  </si>
  <si>
    <r>
      <t>（１）　公益財団法人日本サッカー協会８人制サッカー競技規則及び県大会要項に順ずる。ただし、本大会　規定を設ける。選手登録や運営事項等について、東部支部内の共通事項として規定された場合は、本要項もその規定に準じて変更する。</t>
    </r>
    <r>
      <rPr>
        <sz val="11"/>
        <color indexed="10"/>
        <rFont val="BIZ UDゴシック"/>
        <family val="3"/>
        <charset val="128"/>
      </rPr>
      <t>※三島伊豆ローカルルール採用とする。</t>
    </r>
    <rPh sb="29" eb="30">
      <t>オヨ</t>
    </rPh>
    <rPh sb="31" eb="33">
      <t>ケンタイ</t>
    </rPh>
    <rPh sb="33" eb="34">
      <t>カイ</t>
    </rPh>
    <rPh sb="34" eb="36">
      <t>ヨウコウ</t>
    </rPh>
    <rPh sb="111" eb="113">
      <t>ミシマ</t>
    </rPh>
    <rPh sb="113" eb="115">
      <t>イズ</t>
    </rPh>
    <rPh sb="122" eb="124">
      <t>サイヨウ</t>
    </rPh>
    <phoneticPr fontId="2"/>
  </si>
  <si>
    <r>
      <t>　試合の登録選手人数は、８～２５名以下、指導者（医療従事者含む）は8名以下とし、当日ベンチに入ることができる選手・指導者はメンバー表に記載された中から、代表者1名、監督1名、コーチ（医療従事者）2名、選手16名以下を選出する。</t>
    </r>
    <r>
      <rPr>
        <b/>
        <u/>
        <sz val="11"/>
        <color indexed="8"/>
        <rFont val="BIZ UDゴシック"/>
        <family val="3"/>
        <charset val="128"/>
      </rPr>
      <t>（メンバー表は予選開始までに三島地区は担当チーム、伊豆地区は事務局豊田までメールで提出すること）　　 　</t>
    </r>
    <r>
      <rPr>
        <b/>
        <u/>
        <sz val="11"/>
        <color indexed="10"/>
        <rFont val="BIZ UDゴシック"/>
        <family val="3"/>
        <charset val="128"/>
      </rPr>
      <t>※三島伊豆ローカルルール採用</t>
    </r>
    <r>
      <rPr>
        <sz val="11"/>
        <color indexed="8"/>
        <rFont val="BIZ UDゴシック"/>
        <family val="3"/>
        <charset val="128"/>
      </rPr>
      <t xml:space="preserve">
　試合の交代人数は、ベンチ内選手であれば制限を設けず、自由な交替とする。
　なお、試合当日は、メンバー表に必要事項を記入の上、試合前に本部へ１部提出、各試合開始前に、審判に１部提出し、各チーム（準ずるもの）は、ユニホームとベンチ入り指導者、選手証のチェックを本部で受けること。</t>
    </r>
    <rPh sb="6" eb="8">
      <t>センシュ</t>
    </rPh>
    <rPh sb="16" eb="17">
      <t>メイ</t>
    </rPh>
    <rPh sb="17" eb="19">
      <t>イカ</t>
    </rPh>
    <rPh sb="20" eb="23">
      <t>シドウシャ</t>
    </rPh>
    <rPh sb="24" eb="26">
      <t>イリョウ</t>
    </rPh>
    <rPh sb="26" eb="29">
      <t>ジュウジシャ</t>
    </rPh>
    <rPh sb="29" eb="30">
      <t>フク</t>
    </rPh>
    <rPh sb="34" eb="37">
      <t>メイイカ</t>
    </rPh>
    <rPh sb="40" eb="42">
      <t>トウジツ</t>
    </rPh>
    <rPh sb="46" eb="47">
      <t>ハイ</t>
    </rPh>
    <rPh sb="54" eb="56">
      <t>センシュ</t>
    </rPh>
    <rPh sb="57" eb="60">
      <t>シドウシャ</t>
    </rPh>
    <rPh sb="67" eb="69">
      <t>キサイ</t>
    </rPh>
    <rPh sb="72" eb="73">
      <t>ナカ</t>
    </rPh>
    <rPh sb="76" eb="79">
      <t>ダイヒョウシャ</t>
    </rPh>
    <rPh sb="80" eb="81">
      <t>メイ</t>
    </rPh>
    <rPh sb="82" eb="84">
      <t>カントク</t>
    </rPh>
    <rPh sb="85" eb="86">
      <t>メイ</t>
    </rPh>
    <rPh sb="91" eb="93">
      <t>イリョウ</t>
    </rPh>
    <rPh sb="93" eb="96">
      <t>ジュウジシャ</t>
    </rPh>
    <rPh sb="98" eb="99">
      <t>メイ</t>
    </rPh>
    <rPh sb="100" eb="102">
      <t>センシュ</t>
    </rPh>
    <rPh sb="104" eb="105">
      <t>メイ</t>
    </rPh>
    <rPh sb="105" eb="107">
      <t>イカ</t>
    </rPh>
    <rPh sb="108" eb="110">
      <t>センシュツ</t>
    </rPh>
    <rPh sb="118" eb="119">
      <t>ヒョウ</t>
    </rPh>
    <rPh sb="120" eb="122">
      <t>ヨセン</t>
    </rPh>
    <rPh sb="122" eb="124">
      <t>カイシ</t>
    </rPh>
    <rPh sb="127" eb="129">
      <t>ミシマ</t>
    </rPh>
    <rPh sb="129" eb="131">
      <t>チク</t>
    </rPh>
    <rPh sb="143" eb="146">
      <t>ジムキョク</t>
    </rPh>
    <rPh sb="146" eb="148">
      <t>トヨダ</t>
    </rPh>
    <rPh sb="154" eb="156">
      <t>テイシュツ</t>
    </rPh>
    <rPh sb="166" eb="168">
      <t>ミシマ</t>
    </rPh>
    <rPh sb="168" eb="170">
      <t>イズ</t>
    </rPh>
    <rPh sb="177" eb="179">
      <t>サイヨウ</t>
    </rPh>
    <rPh sb="193" eb="194">
      <t>ナイ</t>
    </rPh>
    <rPh sb="194" eb="196">
      <t>センシュ</t>
    </rPh>
    <rPh sb="243" eb="245">
      <t>シアイ</t>
    </rPh>
    <rPh sb="245" eb="246">
      <t>マエ</t>
    </rPh>
    <rPh sb="247" eb="249">
      <t>ホンブ</t>
    </rPh>
    <rPh sb="251" eb="252">
      <t>ブ</t>
    </rPh>
    <rPh sb="252" eb="254">
      <t>テイシュツ</t>
    </rPh>
    <rPh sb="272" eb="273">
      <t>カク</t>
    </rPh>
    <rPh sb="277" eb="278">
      <t>ジュン</t>
    </rPh>
    <rPh sb="294" eb="295">
      <t>イ</t>
    </rPh>
    <rPh sb="296" eb="299">
      <t>シドウシャ</t>
    </rPh>
    <rPh sb="300" eb="302">
      <t>センシュ</t>
    </rPh>
    <rPh sb="302" eb="303">
      <t>ショウ</t>
    </rPh>
    <rPh sb="309" eb="311">
      <t>ホンブ</t>
    </rPh>
    <phoneticPr fontId="2"/>
  </si>
  <si>
    <t>２０２３年度　三島・伊豆地区U-11後期リーグ 大会要項(案）</t>
    <rPh sb="7" eb="9">
      <t>ミシマ</t>
    </rPh>
    <rPh sb="18" eb="20">
      <t>コウキ</t>
    </rPh>
    <rPh sb="26" eb="28">
      <t>ヨウコウ</t>
    </rPh>
    <rPh sb="29" eb="30">
      <t>アン</t>
    </rPh>
    <phoneticPr fontId="2"/>
  </si>
  <si>
    <t>★県大会</t>
    <rPh sb="1" eb="2">
      <t>ケン</t>
    </rPh>
    <rPh sb="2" eb="4">
      <t>タイカイ</t>
    </rPh>
    <phoneticPr fontId="2"/>
  </si>
  <si>
    <t>（10）　この大会要項に定めなき事項及び大会要項に反する行為があった場合は、三島サッカー協会４種役員、伊豆地区連絡協議会役員で、その取り扱いを審議し、決定する。</t>
    <rPh sb="38" eb="40">
      <t>ミシマ</t>
    </rPh>
    <rPh sb="44" eb="46">
      <t>キョウカイ</t>
    </rPh>
    <rPh sb="47" eb="48">
      <t>シュ</t>
    </rPh>
    <rPh sb="48" eb="50">
      <t>ヤクイン</t>
    </rPh>
    <rPh sb="60" eb="62">
      <t>ヤクイン</t>
    </rPh>
    <phoneticPr fontId="2"/>
  </si>
  <si>
    <t>（11）コロナウィルス対策ルールを順守し、試合会場での感染は絶対に起こさないよう細心の注意をする。</t>
    <rPh sb="40" eb="42">
      <t>サイシン</t>
    </rPh>
    <rPh sb="43" eb="45">
      <t>チュウイ</t>
    </rPh>
    <phoneticPr fontId="2"/>
  </si>
  <si>
    <t>北上</t>
    <rPh sb="0" eb="2">
      <t>キタウエ</t>
    </rPh>
    <phoneticPr fontId="2"/>
  </si>
  <si>
    <t>FCITO</t>
    <phoneticPr fontId="2"/>
  </si>
  <si>
    <t>FCREALE</t>
    <phoneticPr fontId="2"/>
  </si>
  <si>
    <t>錦田</t>
    <rPh sb="0" eb="2">
      <t>ニシキダ</t>
    </rPh>
    <phoneticPr fontId="2"/>
  </si>
  <si>
    <t>三島東</t>
    <rPh sb="0" eb="2">
      <t>ミシマ</t>
    </rPh>
    <rPh sb="2" eb="3">
      <t>ヒガシ</t>
    </rPh>
    <phoneticPr fontId="2"/>
  </si>
  <si>
    <t>函南・函南東</t>
    <rPh sb="0" eb="2">
      <t>カンナミ</t>
    </rPh>
    <rPh sb="3" eb="5">
      <t>カンナミ</t>
    </rPh>
    <rPh sb="5" eb="6">
      <t>ヒガシ</t>
    </rPh>
    <phoneticPr fontId="2"/>
  </si>
  <si>
    <t>向山</t>
    <rPh sb="0" eb="2">
      <t>ムカイヤマ</t>
    </rPh>
    <phoneticPr fontId="2"/>
  </si>
  <si>
    <t>三島VFC</t>
    <rPh sb="0" eb="2">
      <t>ミシマ</t>
    </rPh>
    <phoneticPr fontId="2"/>
  </si>
  <si>
    <t>山田</t>
    <rPh sb="0" eb="2">
      <t>ヤマダ</t>
    </rPh>
    <phoneticPr fontId="2"/>
  </si>
  <si>
    <t>長岡</t>
    <rPh sb="0" eb="2">
      <t>ナガオカ</t>
    </rPh>
    <phoneticPr fontId="2"/>
  </si>
  <si>
    <t>長伏</t>
    <rPh sb="0" eb="2">
      <t>ナガブセ</t>
    </rPh>
    <phoneticPr fontId="2"/>
  </si>
  <si>
    <t>大仁ネクサス</t>
    <rPh sb="0" eb="2">
      <t>オオヒト</t>
    </rPh>
    <phoneticPr fontId="2"/>
  </si>
  <si>
    <t>サンライズ</t>
    <phoneticPr fontId="2"/>
  </si>
  <si>
    <t>三島徳倉</t>
    <rPh sb="0" eb="2">
      <t>ミシマ</t>
    </rPh>
    <rPh sb="2" eb="4">
      <t>トクラ</t>
    </rPh>
    <phoneticPr fontId="2"/>
  </si>
  <si>
    <t>8位</t>
    <rPh sb="1" eb="2">
      <t>イ</t>
    </rPh>
    <phoneticPr fontId="2"/>
  </si>
  <si>
    <t>15位</t>
    <rPh sb="2" eb="3">
      <t>イ</t>
    </rPh>
    <phoneticPr fontId="2"/>
  </si>
  <si>
    <t>16位</t>
    <rPh sb="2" eb="3">
      <t>イ</t>
    </rPh>
    <phoneticPr fontId="2"/>
  </si>
  <si>
    <t>1位</t>
    <rPh sb="1" eb="2">
      <t>イ</t>
    </rPh>
    <phoneticPr fontId="2"/>
  </si>
  <si>
    <t>6位</t>
    <rPh sb="1" eb="2">
      <t>イ</t>
    </rPh>
    <phoneticPr fontId="2"/>
  </si>
  <si>
    <t>9位</t>
    <rPh sb="1" eb="2">
      <t>イ</t>
    </rPh>
    <phoneticPr fontId="2"/>
  </si>
  <si>
    <t>14位</t>
    <rPh sb="2" eb="3">
      <t>イ</t>
    </rPh>
    <phoneticPr fontId="2"/>
  </si>
  <si>
    <t>2位</t>
    <rPh sb="1" eb="2">
      <t>イ</t>
    </rPh>
    <phoneticPr fontId="2"/>
  </si>
  <si>
    <t>5位</t>
    <rPh sb="1" eb="2">
      <t>イ</t>
    </rPh>
    <phoneticPr fontId="2"/>
  </si>
  <si>
    <t>10位</t>
    <rPh sb="2" eb="3">
      <t>イ</t>
    </rPh>
    <phoneticPr fontId="2"/>
  </si>
  <si>
    <t>13位</t>
    <rPh sb="2" eb="3">
      <t>イ</t>
    </rPh>
    <phoneticPr fontId="2"/>
  </si>
  <si>
    <t>17位</t>
    <rPh sb="2" eb="3">
      <t>イ</t>
    </rPh>
    <phoneticPr fontId="2"/>
  </si>
  <si>
    <t>3位</t>
    <rPh sb="1" eb="2">
      <t>イ</t>
    </rPh>
    <phoneticPr fontId="2"/>
  </si>
  <si>
    <t>4位</t>
    <rPh sb="1" eb="2">
      <t>イ</t>
    </rPh>
    <phoneticPr fontId="2"/>
  </si>
  <si>
    <t>11位</t>
    <rPh sb="2" eb="3">
      <t>イ</t>
    </rPh>
    <phoneticPr fontId="2"/>
  </si>
  <si>
    <t>12位</t>
    <rPh sb="2" eb="3">
      <t>イ</t>
    </rPh>
    <phoneticPr fontId="2"/>
  </si>
  <si>
    <t>FERZA</t>
    <phoneticPr fontId="2"/>
  </si>
  <si>
    <t>C1位</t>
    <rPh sb="2" eb="3">
      <t>イ</t>
    </rPh>
    <phoneticPr fontId="2"/>
  </si>
  <si>
    <t>D１位</t>
    <rPh sb="2" eb="3">
      <t>イ</t>
    </rPh>
    <phoneticPr fontId="2"/>
  </si>
  <si>
    <r>
      <t>リーグ戦で同点の場合、引き分けで終了。以下の通り順位を決定する。①勝点〈勝３・引き分け１・負０〉、②当該成績、③得失点、④総得点、⑤抽選（ﾁｰﾑ代表者）とする。　　　　　　　　　　　　　　　　　　　　　　　　　　　　　　　トーナメント戦（上位）は、同点の場合、即PK戦（3名）とする。</t>
    </r>
    <r>
      <rPr>
        <b/>
        <sz val="11"/>
        <color rgb="FFFF0000"/>
        <rFont val="BIZ UDゴシック"/>
        <family val="3"/>
        <charset val="128"/>
      </rPr>
      <t>ただし、県大会・東部大会がかかる準決勝、決勝、３位決定は延長戦（5-5）行い、それでも同点の場合は、PK戦（3名）を行う。</t>
    </r>
    <rPh sb="11" eb="12">
      <t>ヒ</t>
    </rPh>
    <rPh sb="13" eb="14">
      <t>ワ</t>
    </rPh>
    <rPh sb="16" eb="18">
      <t>シュウリョウ</t>
    </rPh>
    <rPh sb="19" eb="21">
      <t>イカ</t>
    </rPh>
    <rPh sb="22" eb="23">
      <t>トオ</t>
    </rPh>
    <rPh sb="39" eb="40">
      <t>ヒ</t>
    </rPh>
    <rPh sb="41" eb="42">
      <t>ワ</t>
    </rPh>
    <rPh sb="117" eb="118">
      <t>セン</t>
    </rPh>
    <rPh sb="119" eb="121">
      <t>ジョウイ</t>
    </rPh>
    <phoneticPr fontId="2"/>
  </si>
  <si>
    <t>マーレ</t>
    <phoneticPr fontId="2"/>
  </si>
  <si>
    <t>サウスフィールド</t>
    <phoneticPr fontId="2"/>
  </si>
  <si>
    <t>山田エルマーノ</t>
    <rPh sb="0" eb="2">
      <t>ヤマダ</t>
    </rPh>
    <phoneticPr fontId="2"/>
  </si>
  <si>
    <t xml:space="preserve"> 9:30～10:05</t>
    <phoneticPr fontId="2"/>
  </si>
  <si>
    <t>10:15～10:50</t>
    <phoneticPr fontId="2"/>
  </si>
  <si>
    <t>11:25～12:00</t>
    <phoneticPr fontId="2"/>
  </si>
  <si>
    <t>12:10～12:45</t>
    <phoneticPr fontId="2"/>
  </si>
  <si>
    <t>13:20～13:55</t>
    <phoneticPr fontId="2"/>
  </si>
  <si>
    <t>14:05～14:40</t>
    <phoneticPr fontId="2"/>
  </si>
  <si>
    <t>※北上→11/11、11/18の場合、午後希望</t>
    <rPh sb="1" eb="3">
      <t>キタウエ</t>
    </rPh>
    <rPh sb="16" eb="18">
      <t>バアイ</t>
    </rPh>
    <rPh sb="19" eb="21">
      <t>ゴゴ</t>
    </rPh>
    <rPh sb="21" eb="23">
      <t>キボウ</t>
    </rPh>
    <phoneticPr fontId="2"/>
  </si>
  <si>
    <t>候補日：11/11(土)二日町・11/19(日）三島東小、12/2（土）肥田</t>
    <rPh sb="0" eb="2">
      <t>コウホ</t>
    </rPh>
    <rPh sb="2" eb="3">
      <t>ビ</t>
    </rPh>
    <rPh sb="10" eb="11">
      <t>ツチ</t>
    </rPh>
    <rPh sb="12" eb="14">
      <t>フツカ</t>
    </rPh>
    <rPh sb="14" eb="15">
      <t>マチ</t>
    </rPh>
    <rPh sb="22" eb="23">
      <t>ヒ</t>
    </rPh>
    <rPh sb="24" eb="26">
      <t>ミシマ</t>
    </rPh>
    <rPh sb="26" eb="27">
      <t>ヒガシ</t>
    </rPh>
    <rPh sb="27" eb="28">
      <t>ショウ</t>
    </rPh>
    <rPh sb="34" eb="35">
      <t>ツチ</t>
    </rPh>
    <rPh sb="36" eb="38">
      <t>ヒダ</t>
    </rPh>
    <phoneticPr fontId="2"/>
  </si>
  <si>
    <t>函南・函南東</t>
    <rPh sb="0" eb="2">
      <t>カンナミ</t>
    </rPh>
    <rPh sb="3" eb="5">
      <t>カンナミ</t>
    </rPh>
    <rPh sb="5" eb="6">
      <t>ヒガシ</t>
    </rPh>
    <phoneticPr fontId="2"/>
  </si>
  <si>
    <t>エスパルス三島</t>
    <phoneticPr fontId="2"/>
  </si>
  <si>
    <t>大仁ネクサス</t>
    <phoneticPr fontId="2"/>
  </si>
  <si>
    <t>函南・函南東</t>
    <rPh sb="0" eb="2">
      <t>カンナミ</t>
    </rPh>
    <rPh sb="3" eb="6">
      <t>カンナミヒガシ</t>
    </rPh>
    <phoneticPr fontId="2"/>
  </si>
  <si>
    <t>エスパルス三島</t>
    <rPh sb="5" eb="7">
      <t>ミシマ</t>
    </rPh>
    <phoneticPr fontId="2"/>
  </si>
  <si>
    <t>大仁ネクサス</t>
    <rPh sb="0" eb="2">
      <t>オオヒト</t>
    </rPh>
    <phoneticPr fontId="2"/>
  </si>
  <si>
    <t>三島東</t>
    <rPh sb="0" eb="2">
      <t>ミシマ</t>
    </rPh>
    <rPh sb="2" eb="3">
      <t>ヒガシ</t>
    </rPh>
    <phoneticPr fontId="2"/>
  </si>
  <si>
    <t>長伏</t>
    <rPh sb="0" eb="2">
      <t>ナガブセ</t>
    </rPh>
    <phoneticPr fontId="2"/>
  </si>
  <si>
    <t>函南・函南東</t>
    <phoneticPr fontId="2"/>
  </si>
  <si>
    <t>候補日：11/11(土)二日町・11/19(日）小室山、11/26（日）姫の沢</t>
    <rPh sb="0" eb="2">
      <t>コウホ</t>
    </rPh>
    <rPh sb="2" eb="3">
      <t>ビ</t>
    </rPh>
    <rPh sb="10" eb="11">
      <t>ツチ</t>
    </rPh>
    <rPh sb="12" eb="15">
      <t>フツカマチ</t>
    </rPh>
    <rPh sb="22" eb="23">
      <t>ヒ</t>
    </rPh>
    <rPh sb="24" eb="27">
      <t>コムロヤマ</t>
    </rPh>
    <rPh sb="34" eb="35">
      <t>ヒ</t>
    </rPh>
    <rPh sb="36" eb="37">
      <t>ヒメ</t>
    </rPh>
    <rPh sb="38" eb="39">
      <t>サワ</t>
    </rPh>
    <phoneticPr fontId="2"/>
  </si>
  <si>
    <t>　　11月19日（日）会場：小室山G</t>
    <rPh sb="4" eb="5">
      <t>ツキ</t>
    </rPh>
    <rPh sb="7" eb="8">
      <t>ニチ</t>
    </rPh>
    <rPh sb="9" eb="10">
      <t>ヒ</t>
    </rPh>
    <rPh sb="14" eb="17">
      <t>コムロヤマ</t>
    </rPh>
    <phoneticPr fontId="2"/>
  </si>
  <si>
    <t>北上</t>
    <rPh sb="0" eb="2">
      <t>キタウエ</t>
    </rPh>
    <phoneticPr fontId="2"/>
  </si>
  <si>
    <t>向山</t>
    <rPh sb="0" eb="2">
      <t>ムカイヤマ</t>
    </rPh>
    <phoneticPr fontId="2"/>
  </si>
  <si>
    <t>FERZA</t>
    <phoneticPr fontId="2"/>
  </si>
  <si>
    <t>サンライズ</t>
    <phoneticPr fontId="2"/>
  </si>
  <si>
    <t>サンライズ</t>
    <phoneticPr fontId="2"/>
  </si>
  <si>
    <t>FERZA</t>
    <phoneticPr fontId="2"/>
  </si>
  <si>
    <t>FC伊東</t>
    <rPh sb="2" eb="4">
      <t>イトウ</t>
    </rPh>
    <phoneticPr fontId="2"/>
  </si>
  <si>
    <t>FCITO</t>
    <phoneticPr fontId="2"/>
  </si>
  <si>
    <t>FCレアーレ</t>
    <phoneticPr fontId="2"/>
  </si>
  <si>
    <t>候補日：11/12（日）未定・11/18(土）三島二日町、11/19（日）小室山</t>
    <rPh sb="0" eb="2">
      <t>コウホ</t>
    </rPh>
    <rPh sb="2" eb="3">
      <t>ビ</t>
    </rPh>
    <rPh sb="10" eb="11">
      <t>ヒ</t>
    </rPh>
    <rPh sb="12" eb="14">
      <t>ミテイ</t>
    </rPh>
    <rPh sb="21" eb="22">
      <t>ツチ</t>
    </rPh>
    <rPh sb="23" eb="25">
      <t>ミシマ</t>
    </rPh>
    <rPh sb="25" eb="28">
      <t>フツカマチ</t>
    </rPh>
    <rPh sb="35" eb="36">
      <t>ヒ</t>
    </rPh>
    <rPh sb="37" eb="40">
      <t>コムロヤマ</t>
    </rPh>
    <phoneticPr fontId="2"/>
  </si>
  <si>
    <t>　　11月18日（土）会場：三島二日町</t>
    <rPh sb="4" eb="5">
      <t>ツキ</t>
    </rPh>
    <rPh sb="7" eb="8">
      <t>ニチ</t>
    </rPh>
    <rPh sb="9" eb="10">
      <t>ツチ</t>
    </rPh>
    <rPh sb="14" eb="16">
      <t>ミシマ</t>
    </rPh>
    <rPh sb="16" eb="19">
      <t>フツカマチ</t>
    </rPh>
    <phoneticPr fontId="2"/>
  </si>
  <si>
    <t>FCレアーレ</t>
    <phoneticPr fontId="2"/>
  </si>
  <si>
    <t>FCレアーレ</t>
    <phoneticPr fontId="2"/>
  </si>
  <si>
    <t>FCレアーレ</t>
    <phoneticPr fontId="2"/>
  </si>
  <si>
    <t>　　11月19日（日）会場：小室山</t>
    <rPh sb="4" eb="5">
      <t>ツキ</t>
    </rPh>
    <rPh sb="7" eb="8">
      <t>ニチ</t>
    </rPh>
    <rPh sb="9" eb="10">
      <t>ヒ</t>
    </rPh>
    <rPh sb="14" eb="17">
      <t>コムロヤマ</t>
    </rPh>
    <phoneticPr fontId="2"/>
  </si>
  <si>
    <t>FCITO</t>
    <phoneticPr fontId="2"/>
  </si>
  <si>
    <t>FCITO</t>
    <phoneticPr fontId="2"/>
  </si>
  <si>
    <t>三島VFC</t>
    <rPh sb="0" eb="2">
      <t>ミシマ</t>
    </rPh>
    <phoneticPr fontId="2"/>
  </si>
  <si>
    <t>FCITO</t>
    <phoneticPr fontId="2"/>
  </si>
  <si>
    <t>山田</t>
    <rPh sb="0" eb="2">
      <t>ヤマダ</t>
    </rPh>
    <phoneticPr fontId="2"/>
  </si>
  <si>
    <t>三島徳倉</t>
    <rPh sb="0" eb="2">
      <t>ミシマ</t>
    </rPh>
    <rPh sb="2" eb="4">
      <t>トクラ</t>
    </rPh>
    <phoneticPr fontId="2"/>
  </si>
  <si>
    <t xml:space="preserve"> ９：３０～１０：０５</t>
    <phoneticPr fontId="2"/>
  </si>
  <si>
    <t>１０：１５～１０：５０</t>
    <phoneticPr fontId="2"/>
  </si>
  <si>
    <t>１１：３０～１２：０５</t>
    <phoneticPr fontId="2"/>
  </si>
  <si>
    <t>１２：１５～１２：５０</t>
    <phoneticPr fontId="2"/>
  </si>
  <si>
    <t xml:space="preserve"> ９：３０～１０：０５</t>
    <phoneticPr fontId="2"/>
  </si>
  <si>
    <t>１０：４５～１１：２０</t>
    <phoneticPr fontId="2"/>
  </si>
  <si>
    <t>１２：００～１２：３５</t>
    <phoneticPr fontId="2"/>
  </si>
  <si>
    <t>　　10月29日（日）会場：伊東市民G</t>
    <rPh sb="4" eb="5">
      <t>ツキ</t>
    </rPh>
    <rPh sb="7" eb="8">
      <t>ニチ</t>
    </rPh>
    <rPh sb="9" eb="10">
      <t>ヒ</t>
    </rPh>
    <rPh sb="14" eb="16">
      <t>イトウ</t>
    </rPh>
    <rPh sb="16" eb="18">
      <t>シミン</t>
    </rPh>
    <phoneticPr fontId="2"/>
  </si>
  <si>
    <t>Mare</t>
    <phoneticPr fontId="2"/>
  </si>
  <si>
    <t>サウスフィールド</t>
    <phoneticPr fontId="2"/>
  </si>
  <si>
    <t>Mare</t>
    <phoneticPr fontId="2"/>
  </si>
  <si>
    <t>サウスフィールド</t>
    <phoneticPr fontId="2"/>
  </si>
  <si>
    <t>サウスフィールド</t>
    <phoneticPr fontId="2"/>
  </si>
  <si>
    <t>Mare</t>
    <phoneticPr fontId="2"/>
  </si>
  <si>
    <t>山田エルマーノ</t>
    <rPh sb="0" eb="2">
      <t>ヤマダ</t>
    </rPh>
    <phoneticPr fontId="2"/>
  </si>
  <si>
    <t>１０：４５～１１：２０</t>
    <phoneticPr fontId="2"/>
  </si>
  <si>
    <t>１２：００～１２：３５</t>
    <phoneticPr fontId="2"/>
  </si>
  <si>
    <t xml:space="preserve"> ９：３０～１０：０５</t>
    <phoneticPr fontId="2"/>
  </si>
  <si>
    <t>錦田</t>
    <rPh sb="0" eb="2">
      <t>ニシキダ</t>
    </rPh>
    <phoneticPr fontId="2"/>
  </si>
  <si>
    <t>長岡</t>
    <rPh sb="0" eb="2">
      <t>ナガオカ</t>
    </rPh>
    <phoneticPr fontId="2"/>
  </si>
  <si>
    <t>Mare</t>
    <phoneticPr fontId="2"/>
  </si>
  <si>
    <t>エスパルス三島</t>
    <phoneticPr fontId="2"/>
  </si>
  <si>
    <t>１２：４５～１３：２０</t>
    <phoneticPr fontId="2"/>
  </si>
  <si>
    <t>１３：３０～１４：０５</t>
    <phoneticPr fontId="2"/>
  </si>
  <si>
    <t>１４：４５～１５：２０</t>
    <phoneticPr fontId="2"/>
  </si>
  <si>
    <t>１５：３０～１６：０５</t>
    <phoneticPr fontId="2"/>
  </si>
  <si>
    <t>Mare</t>
    <phoneticPr fontId="2"/>
  </si>
  <si>
    <r>
      <t>　　11月1１日（土）会場：三島二日町　</t>
    </r>
    <r>
      <rPr>
        <b/>
        <u/>
        <sz val="10"/>
        <rFont val="ＭＳ Ｐゴシック"/>
        <family val="3"/>
        <charset val="128"/>
      </rPr>
      <t>手前</t>
    </r>
    <rPh sb="4" eb="5">
      <t>ツキ</t>
    </rPh>
    <rPh sb="7" eb="8">
      <t>ニチ</t>
    </rPh>
    <rPh sb="9" eb="10">
      <t>ツチ</t>
    </rPh>
    <rPh sb="14" eb="16">
      <t>ミシマ</t>
    </rPh>
    <rPh sb="16" eb="19">
      <t>フツカマチ</t>
    </rPh>
    <rPh sb="20" eb="22">
      <t>テマエ</t>
    </rPh>
    <phoneticPr fontId="2"/>
  </si>
  <si>
    <r>
      <t>　　11月11日（土）会場：三島二日町　</t>
    </r>
    <r>
      <rPr>
        <b/>
        <u/>
        <sz val="10"/>
        <rFont val="ＭＳ Ｐゴシック"/>
        <family val="3"/>
        <charset val="128"/>
      </rPr>
      <t>奥</t>
    </r>
    <rPh sb="4" eb="5">
      <t>ツキ</t>
    </rPh>
    <rPh sb="7" eb="8">
      <t>ニチ</t>
    </rPh>
    <rPh sb="9" eb="10">
      <t>ツチ</t>
    </rPh>
    <rPh sb="14" eb="16">
      <t>ミシマ</t>
    </rPh>
    <rPh sb="16" eb="19">
      <t>フツカマチ</t>
    </rPh>
    <rPh sb="20" eb="21">
      <t>オク</t>
    </rPh>
    <phoneticPr fontId="2"/>
  </si>
  <si>
    <r>
      <t>　　11月11日（土）会場：三島二日町　</t>
    </r>
    <r>
      <rPr>
        <b/>
        <u/>
        <sz val="10"/>
        <rFont val="ＭＳ Ｐゴシック"/>
        <family val="3"/>
        <charset val="128"/>
      </rPr>
      <t>奥</t>
    </r>
    <rPh sb="4" eb="5">
      <t>ツキ</t>
    </rPh>
    <rPh sb="7" eb="8">
      <t>ニチ</t>
    </rPh>
    <rPh sb="9" eb="10">
      <t>ツチ</t>
    </rPh>
    <rPh sb="14" eb="16">
      <t>ミシマ</t>
    </rPh>
    <rPh sb="16" eb="18">
      <t>フツカ</t>
    </rPh>
    <rPh sb="18" eb="19">
      <t>マチ</t>
    </rPh>
    <rPh sb="20" eb="21">
      <t>オク</t>
    </rPh>
    <phoneticPr fontId="2"/>
  </si>
  <si>
    <t>候補日：10/29（日）伊東市民G、11/11(土)　三島二日町、11/19（日）小室山</t>
    <rPh sb="0" eb="2">
      <t>コウホ</t>
    </rPh>
    <rPh sb="2" eb="3">
      <t>ビ</t>
    </rPh>
    <rPh sb="10" eb="11">
      <t>ヒ</t>
    </rPh>
    <rPh sb="12" eb="14">
      <t>イトウ</t>
    </rPh>
    <rPh sb="14" eb="16">
      <t>シミン</t>
    </rPh>
    <rPh sb="24" eb="25">
      <t>ツチ</t>
    </rPh>
    <rPh sb="27" eb="29">
      <t>ミシマ</t>
    </rPh>
    <rPh sb="29" eb="32">
      <t>フツカマチ</t>
    </rPh>
    <rPh sb="39" eb="40">
      <t>ヒ</t>
    </rPh>
    <rPh sb="41" eb="44">
      <t>コムロヤマ</t>
    </rPh>
    <phoneticPr fontId="2"/>
  </si>
  <si>
    <t>　　11月19日（日）会場：三島東小　</t>
    <rPh sb="4" eb="5">
      <t>ツキ</t>
    </rPh>
    <rPh sb="7" eb="8">
      <t>ニチ</t>
    </rPh>
    <rPh sb="9" eb="10">
      <t>ヒ</t>
    </rPh>
    <rPh sb="14" eb="16">
      <t>ミシマ</t>
    </rPh>
    <rPh sb="16" eb="17">
      <t>ヒガシ</t>
    </rPh>
    <rPh sb="17" eb="18">
      <t>ショウ</t>
    </rPh>
    <phoneticPr fontId="2"/>
  </si>
  <si>
    <t>Dブロック　第１節</t>
    <rPh sb="6" eb="7">
      <t>ダイ</t>
    </rPh>
    <rPh sb="8" eb="9">
      <t>セツ</t>
    </rPh>
    <phoneticPr fontId="2"/>
  </si>
  <si>
    <t>Aブロック　第１節</t>
    <rPh sb="6" eb="7">
      <t>ダイ</t>
    </rPh>
    <rPh sb="8" eb="9">
      <t>セツ</t>
    </rPh>
    <phoneticPr fontId="2"/>
  </si>
  <si>
    <t>Dブロック　第２節</t>
    <rPh sb="6" eb="7">
      <t>ダイ</t>
    </rPh>
    <rPh sb="8" eb="9">
      <t>セツ</t>
    </rPh>
    <phoneticPr fontId="2"/>
  </si>
  <si>
    <t>Bブロック　第１節</t>
    <rPh sb="6" eb="7">
      <t>ダイ</t>
    </rPh>
    <rPh sb="8" eb="9">
      <t>セツ</t>
    </rPh>
    <phoneticPr fontId="2"/>
  </si>
  <si>
    <t>Bブロック　第２節</t>
    <rPh sb="6" eb="7">
      <t>ダイ</t>
    </rPh>
    <rPh sb="8" eb="9">
      <t>セツ</t>
    </rPh>
    <phoneticPr fontId="2"/>
  </si>
  <si>
    <t>Bブロック第３節</t>
    <rPh sb="5" eb="6">
      <t>ダイ</t>
    </rPh>
    <rPh sb="7" eb="8">
      <t>セツ</t>
    </rPh>
    <phoneticPr fontId="2"/>
  </si>
  <si>
    <t>　</t>
    <phoneticPr fontId="2"/>
  </si>
  <si>
    <t>Cブロック　第１節</t>
    <rPh sb="6" eb="7">
      <t>ダイ</t>
    </rPh>
    <rPh sb="8" eb="9">
      <t>セツ</t>
    </rPh>
    <phoneticPr fontId="2"/>
  </si>
  <si>
    <t>Cブロック　第２節</t>
    <rPh sb="6" eb="7">
      <t>ダイ</t>
    </rPh>
    <rPh sb="8" eb="9">
      <t>セツ</t>
    </rPh>
    <phoneticPr fontId="2"/>
  </si>
  <si>
    <t>Cブロック　第３節</t>
    <rPh sb="6" eb="7">
      <t>ダイ</t>
    </rPh>
    <rPh sb="8" eb="9">
      <t>セツ</t>
    </rPh>
    <phoneticPr fontId="2"/>
  </si>
  <si>
    <t>Dブロック　第３節</t>
    <rPh sb="6" eb="7">
      <t>ダイ</t>
    </rPh>
    <rPh sb="8" eb="9">
      <t>セツ</t>
    </rPh>
    <phoneticPr fontId="2"/>
  </si>
  <si>
    <t>Aブロック　第２節</t>
    <rPh sb="6" eb="7">
      <t>ダイ</t>
    </rPh>
    <rPh sb="8" eb="9">
      <t>セツ</t>
    </rPh>
    <phoneticPr fontId="2"/>
  </si>
  <si>
    <t>Aブロック　第３節</t>
    <rPh sb="6" eb="7">
      <t>ダイ</t>
    </rPh>
    <rPh sb="8" eb="9">
      <t>セツ</t>
    </rPh>
    <phoneticPr fontId="2"/>
  </si>
  <si>
    <t>　　11月12日（日）会場：狩野G</t>
    <rPh sb="4" eb="5">
      <t>ツキ</t>
    </rPh>
    <rPh sb="7" eb="8">
      <t>ニチ</t>
    </rPh>
    <rPh sb="9" eb="10">
      <t>ヒ</t>
    </rPh>
    <rPh sb="14" eb="16">
      <t>カノ</t>
    </rPh>
    <phoneticPr fontId="2"/>
  </si>
  <si>
    <t>１０：５０～１１：２５</t>
    <phoneticPr fontId="2"/>
  </si>
  <si>
    <t>１２：２０～１２：５５</t>
    <phoneticPr fontId="2"/>
  </si>
  <si>
    <t>１１：００～１１：３５</t>
    <phoneticPr fontId="2"/>
  </si>
  <si>
    <t>１１：４５～１２：２０</t>
    <phoneticPr fontId="2"/>
  </si>
  <si>
    <t>１２：３０～１３：０５</t>
    <phoneticPr fontId="2"/>
  </si>
  <si>
    <t>１３：１０～１３：４０</t>
    <phoneticPr fontId="2"/>
  </si>
  <si>
    <t>錦田</t>
    <rPh sb="0" eb="2">
      <t>ニシキダ</t>
    </rPh>
    <phoneticPr fontId="2"/>
  </si>
  <si>
    <t>サウスフィールド</t>
    <phoneticPr fontId="2"/>
  </si>
  <si>
    <t>FERZA</t>
    <phoneticPr fontId="2"/>
  </si>
  <si>
    <t>FC伊東</t>
    <rPh sb="2" eb="4">
      <t>イトウ</t>
    </rPh>
    <phoneticPr fontId="2"/>
  </si>
  <si>
    <t>長岡</t>
    <rPh sb="0" eb="2">
      <t>ナガオカ</t>
    </rPh>
    <phoneticPr fontId="2"/>
  </si>
  <si>
    <t>北上</t>
    <rPh sb="0" eb="2">
      <t>キタウエ</t>
    </rPh>
    <phoneticPr fontId="2"/>
  </si>
  <si>
    <t>会場準備：第一試合チーム</t>
    <rPh sb="0" eb="2">
      <t>カイジョウ</t>
    </rPh>
    <rPh sb="2" eb="4">
      <t>ジュンビ</t>
    </rPh>
    <rPh sb="5" eb="7">
      <t>ダイイチ</t>
    </rPh>
    <rPh sb="7" eb="9">
      <t>シアイ</t>
    </rPh>
    <phoneticPr fontId="2"/>
  </si>
  <si>
    <t>運営：本部</t>
    <rPh sb="0" eb="2">
      <t>ウンエイ</t>
    </rPh>
    <rPh sb="3" eb="5">
      <t>ホンブ</t>
    </rPh>
    <phoneticPr fontId="2"/>
  </si>
  <si>
    <t>会場準備：三島東</t>
    <rPh sb="0" eb="2">
      <t>カイジョウ</t>
    </rPh>
    <rPh sb="2" eb="4">
      <t>ジュンビ</t>
    </rPh>
    <rPh sb="5" eb="7">
      <t>ミシマ</t>
    </rPh>
    <rPh sb="7" eb="8">
      <t>ヒガシ</t>
    </rPh>
    <phoneticPr fontId="2"/>
  </si>
  <si>
    <t>運営：三島東</t>
    <rPh sb="0" eb="2">
      <t>ウンエイ</t>
    </rPh>
    <rPh sb="3" eb="5">
      <t>ミシマ</t>
    </rPh>
    <rPh sb="5" eb="6">
      <t>ヒガシ</t>
    </rPh>
    <phoneticPr fontId="2"/>
  </si>
  <si>
    <t>会場準備：函南・函南東</t>
    <rPh sb="0" eb="2">
      <t>カイジョウ</t>
    </rPh>
    <rPh sb="2" eb="4">
      <t>ジュンビ</t>
    </rPh>
    <rPh sb="5" eb="7">
      <t>カンナミ</t>
    </rPh>
    <rPh sb="8" eb="11">
      <t>カンナミヒガシ</t>
    </rPh>
    <phoneticPr fontId="2"/>
  </si>
  <si>
    <t>運営：函南・函南東</t>
    <rPh sb="0" eb="2">
      <t>ウンエイ</t>
    </rPh>
    <rPh sb="3" eb="5">
      <t>カンナミ</t>
    </rPh>
    <rPh sb="6" eb="9">
      <t>カンナミヒガシ</t>
    </rPh>
    <phoneticPr fontId="2"/>
  </si>
  <si>
    <t>会場片付け：最終試合チーム</t>
    <rPh sb="0" eb="2">
      <t>カイジョウ</t>
    </rPh>
    <rPh sb="2" eb="4">
      <t>カタヅ</t>
    </rPh>
    <rPh sb="6" eb="8">
      <t>サイシュウ</t>
    </rPh>
    <rPh sb="8" eb="10">
      <t>シアイ</t>
    </rPh>
    <phoneticPr fontId="2"/>
  </si>
  <si>
    <t>運営：FCITO</t>
    <rPh sb="0" eb="2">
      <t>ウンエイ</t>
    </rPh>
    <phoneticPr fontId="2"/>
  </si>
  <si>
    <t>会場準備片付け：当該チーム</t>
    <rPh sb="0" eb="2">
      <t>カイジョウ</t>
    </rPh>
    <rPh sb="2" eb="4">
      <t>ジュンビ</t>
    </rPh>
    <rPh sb="4" eb="6">
      <t>カタヅ</t>
    </rPh>
    <rPh sb="8" eb="10">
      <t>トウガイ</t>
    </rPh>
    <phoneticPr fontId="2"/>
  </si>
  <si>
    <t>運営：サンライズ</t>
    <rPh sb="0" eb="2">
      <t>ウンエイ</t>
    </rPh>
    <phoneticPr fontId="2"/>
  </si>
  <si>
    <t>会場準備：サウスフィールド</t>
    <rPh sb="0" eb="2">
      <t>カイジョウ</t>
    </rPh>
    <rPh sb="2" eb="4">
      <t>ジュンビ</t>
    </rPh>
    <phoneticPr fontId="2"/>
  </si>
  <si>
    <t>会場準備：サンライズ</t>
    <rPh sb="0" eb="2">
      <t>カイジョウ</t>
    </rPh>
    <rPh sb="2" eb="4">
      <t>ジュンビ</t>
    </rPh>
    <phoneticPr fontId="2"/>
  </si>
  <si>
    <t>運営：本部(豊田）</t>
    <rPh sb="0" eb="2">
      <t>ウンエイ</t>
    </rPh>
    <rPh sb="3" eb="5">
      <t>ホンブ</t>
    </rPh>
    <rPh sb="6" eb="8">
      <t>トヨダ</t>
    </rPh>
    <phoneticPr fontId="2"/>
  </si>
  <si>
    <t>運営：山田</t>
    <rPh sb="0" eb="2">
      <t>ウンエイ</t>
    </rPh>
    <rPh sb="3" eb="5">
      <t>ヤマダ</t>
    </rPh>
    <phoneticPr fontId="2"/>
  </si>
  <si>
    <t>会場準備・片付け：当該チーム</t>
    <rPh sb="0" eb="2">
      <t>カイジョウ</t>
    </rPh>
    <rPh sb="2" eb="4">
      <t>ジュンビ</t>
    </rPh>
    <rPh sb="5" eb="7">
      <t>カタヅ</t>
    </rPh>
    <rPh sb="9" eb="11">
      <t>トウガイ</t>
    </rPh>
    <phoneticPr fontId="2"/>
  </si>
  <si>
    <t>会場準備・片付け：FCITO</t>
    <rPh sb="0" eb="2">
      <t>カイジョウ</t>
    </rPh>
    <rPh sb="2" eb="4">
      <t>ジュンビ</t>
    </rPh>
    <rPh sb="5" eb="7">
      <t>カタヅ</t>
    </rPh>
    <phoneticPr fontId="2"/>
  </si>
  <si>
    <t>運営：Mare</t>
    <rPh sb="0" eb="2">
      <t>ウンエイ</t>
    </rPh>
    <phoneticPr fontId="2"/>
  </si>
  <si>
    <t>会場準備・片付け：サウスフィールド</t>
    <rPh sb="0" eb="2">
      <t>カイジョウ</t>
    </rPh>
    <rPh sb="2" eb="4">
      <t>ジュンビ</t>
    </rPh>
    <rPh sb="5" eb="7">
      <t>カタヅ</t>
    </rPh>
    <phoneticPr fontId="2"/>
  </si>
  <si>
    <r>
      <rPr>
        <b/>
        <u/>
        <sz val="11"/>
        <color rgb="FFFF0000"/>
        <rFont val="BIZ UDゴシック"/>
        <family val="3"/>
        <charset val="128"/>
      </rPr>
      <t>予選参加表明をした20チーム</t>
    </r>
    <r>
      <rPr>
        <u/>
        <sz val="11"/>
        <rFont val="BIZ UDゴシック"/>
        <family val="3"/>
        <charset val="128"/>
      </rPr>
      <t>を、4ブロックに分け、リーグ戦を行う。</t>
    </r>
    <r>
      <rPr>
        <sz val="11"/>
        <rFont val="BIZ UDゴシック"/>
        <family val="3"/>
        <charset val="128"/>
      </rPr>
      <t>前期リーグの結果に基づき、対戦表を作成。</t>
    </r>
    <r>
      <rPr>
        <b/>
        <sz val="11"/>
        <color rgb="FFFF0000"/>
        <rFont val="BIZ UDゴシック"/>
        <family val="3"/>
        <charset val="128"/>
      </rPr>
      <t>清水エスパルス三島に関しては、これまでの実績を考慮し、Aブロックの最初とした。FC伊東に関しては、対戦表の一番下に追加する。※FCITOと一緒にならないよう配慮する。</t>
    </r>
    <r>
      <rPr>
        <sz val="11"/>
        <rFont val="BIZ UDゴシック"/>
        <family val="3"/>
        <charset val="128"/>
      </rPr>
      <t xml:space="preserve">
５-５-５-５チームに分けて予選実施。順位決定は、それぞれのブロックの上位２チーム（計8チーム）でトーナメント戦、３位・４位・５位ブロックはリーグ戦にて順位を決める。</t>
    </r>
    <rPh sb="0" eb="2">
      <t>ヨセン</t>
    </rPh>
    <rPh sb="2" eb="4">
      <t>サンカ</t>
    </rPh>
    <rPh sb="4" eb="6">
      <t>ヒョウメイ</t>
    </rPh>
    <rPh sb="22" eb="23">
      <t>ワ</t>
    </rPh>
    <rPh sb="28" eb="29">
      <t>セン</t>
    </rPh>
    <rPh sb="30" eb="31">
      <t>オコナ</t>
    </rPh>
    <rPh sb="33" eb="35">
      <t>ゼンキ</t>
    </rPh>
    <rPh sb="39" eb="41">
      <t>ケッカ</t>
    </rPh>
    <rPh sb="42" eb="43">
      <t>モト</t>
    </rPh>
    <rPh sb="46" eb="49">
      <t>タイセンヒョウ</t>
    </rPh>
    <rPh sb="50" eb="52">
      <t>サクセイ</t>
    </rPh>
    <rPh sb="53" eb="55">
      <t>シミズ</t>
    </rPh>
    <rPh sb="60" eb="62">
      <t>ミシマ</t>
    </rPh>
    <rPh sb="63" eb="64">
      <t>カン</t>
    </rPh>
    <rPh sb="73" eb="75">
      <t>ジッセキ</t>
    </rPh>
    <rPh sb="76" eb="78">
      <t>コウリョ</t>
    </rPh>
    <rPh sb="86" eb="88">
      <t>サイショ</t>
    </rPh>
    <rPh sb="94" eb="96">
      <t>イトウ</t>
    </rPh>
    <rPh sb="97" eb="98">
      <t>カン</t>
    </rPh>
    <rPh sb="102" eb="105">
      <t>タイセンヒョウ</t>
    </rPh>
    <rPh sb="106" eb="108">
      <t>イチバン</t>
    </rPh>
    <rPh sb="108" eb="109">
      <t>シタ</t>
    </rPh>
    <rPh sb="110" eb="112">
      <t>ツイカ</t>
    </rPh>
    <rPh sb="122" eb="124">
      <t>イッショ</t>
    </rPh>
    <rPh sb="131" eb="133">
      <t>ハイリョ</t>
    </rPh>
    <rPh sb="148" eb="149">
      <t>ワ</t>
    </rPh>
    <rPh sb="151" eb="153">
      <t>ヨセン</t>
    </rPh>
    <rPh sb="153" eb="155">
      <t>ジッシ</t>
    </rPh>
    <rPh sb="156" eb="160">
      <t>ジュンイケッテイ</t>
    </rPh>
    <rPh sb="172" eb="174">
      <t>ジョウイ</t>
    </rPh>
    <rPh sb="179" eb="180">
      <t>ケイ</t>
    </rPh>
    <rPh sb="192" eb="193">
      <t>セン</t>
    </rPh>
    <rPh sb="195" eb="196">
      <t>イ</t>
    </rPh>
    <rPh sb="198" eb="199">
      <t>イ</t>
    </rPh>
    <rPh sb="201" eb="202">
      <t>イ</t>
    </rPh>
    <rPh sb="210" eb="211">
      <t>セン</t>
    </rPh>
    <rPh sb="213" eb="215">
      <t>ジュンイ</t>
    </rPh>
    <rPh sb="216" eb="217">
      <t>キ</t>
    </rPh>
    <phoneticPr fontId="2"/>
  </si>
  <si>
    <r>
      <t>　　</t>
    </r>
    <r>
      <rPr>
        <b/>
        <sz val="10"/>
        <rFont val="ＭＳ Ｐゴシック"/>
        <family val="3"/>
        <charset val="128"/>
      </rPr>
      <t>12月2日（土）会場：肥田G</t>
    </r>
    <r>
      <rPr>
        <b/>
        <sz val="10"/>
        <color rgb="FFFF0000"/>
        <rFont val="ＭＳ Ｐゴシック"/>
        <family val="3"/>
        <charset val="128"/>
      </rPr>
      <t>　※日程要検討</t>
    </r>
    <rPh sb="4" eb="5">
      <t>ツキ</t>
    </rPh>
    <rPh sb="6" eb="7">
      <t>ニチ</t>
    </rPh>
    <rPh sb="8" eb="9">
      <t>ツチ</t>
    </rPh>
    <rPh sb="13" eb="15">
      <t>ヒダ</t>
    </rPh>
    <rPh sb="18" eb="20">
      <t>ニッテイ</t>
    </rPh>
    <rPh sb="20" eb="21">
      <t>ヨウ</t>
    </rPh>
    <rPh sb="21" eb="23">
      <t>ケントウ</t>
    </rPh>
    <phoneticPr fontId="2"/>
  </si>
  <si>
    <r>
      <t>　　11月26日（日）会場：姫の沢G　</t>
    </r>
    <r>
      <rPr>
        <b/>
        <sz val="10"/>
        <color rgb="FFFF0000"/>
        <rFont val="ＭＳ Ｐゴシック"/>
        <family val="3"/>
        <charset val="128"/>
      </rPr>
      <t>※午後の可能性あり</t>
    </r>
    <rPh sb="4" eb="5">
      <t>ツキ</t>
    </rPh>
    <rPh sb="7" eb="8">
      <t>ニチ</t>
    </rPh>
    <rPh sb="9" eb="10">
      <t>ヒ</t>
    </rPh>
    <rPh sb="14" eb="15">
      <t>ヒメ</t>
    </rPh>
    <rPh sb="16" eb="17">
      <t>サワ</t>
    </rPh>
    <rPh sb="20" eb="22">
      <t>ゴゴ</t>
    </rPh>
    <rPh sb="23" eb="26">
      <t>カノウセイ</t>
    </rPh>
    <phoneticPr fontId="2"/>
  </si>
  <si>
    <t>２０２３年度　第39回Ｕ-11しずぎんカップ　三島・伊豆地区　順位決定５位リーグ</t>
    <rPh sb="7" eb="8">
      <t>ダイ</t>
    </rPh>
    <rPh sb="10" eb="11">
      <t>カイ</t>
    </rPh>
    <rPh sb="31" eb="33">
      <t>ジュンイ</t>
    </rPh>
    <rPh sb="33" eb="35">
      <t>ケッテイ</t>
    </rPh>
    <rPh sb="36" eb="37">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</si>
</sst>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58">
    <font>
      <sz val="11"/>
      <name val="ＭＳ Ｐゴシック"/>
      <family val="3"/>
      <charset val="128"/>
    </font>
    <font>
      <sz val="11"/>
      <name val="ＭＳ Ｐゴシック"/>
      <family val="3"/>
      <charset val="128"/>
    </font>
    <font>
      <sz val="6"/>
      <name val="ＭＳ Ｐゴシック"/>
      <family val="3"/>
      <charset val="128"/>
    </font>
    <font>
      <sz val="11"/>
      <name val="BIZ UDゴシック"/>
      <family val="3"/>
      <charset val="128"/>
    </font>
    <font>
      <b/>
      <sz val="14"/>
      <name val="BIZ UDゴシック"/>
      <family val="3"/>
      <charset val="128"/>
    </font>
    <font>
      <b/>
      <sz val="11"/>
      <name val="BIZ UDゴシック"/>
      <family val="3"/>
      <charset val="128"/>
    </font>
    <font>
      <sz val="12"/>
      <name val="BIZ UDゴシック"/>
      <family val="3"/>
      <charset val="128"/>
    </font>
    <font>
      <b/>
      <sz val="16"/>
      <name val="BIZ UDゴシック"/>
      <family val="3"/>
      <charset val="128"/>
    </font>
    <font>
      <b/>
      <u/>
      <sz val="11"/>
      <color indexed="10"/>
      <name val="BIZ UDゴシック"/>
      <family val="3"/>
      <charset val="128"/>
    </font>
    <font>
      <sz val="11"/>
      <color indexed="8"/>
      <name val="BIZ UDゴシック"/>
      <family val="3"/>
      <charset val="128"/>
    </font>
    <font>
      <b/>
      <u/>
      <sz val="11"/>
      <color indexed="8"/>
      <name val="BIZ UDゴシック"/>
      <family val="3"/>
      <charset val="128"/>
    </font>
    <font>
      <sz val="11"/>
      <color indexed="10"/>
      <name val="BIZ UDゴシック"/>
      <family val="3"/>
      <charset val="128"/>
    </font>
    <font>
      <u/>
      <sz val="11"/>
      <name val="BIZ UD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rgb="FF000000"/>
      <name val="MS PGothic"/>
      <family val="3"/>
    </font>
    <font>
      <sz val="12"/>
      <color theme="1"/>
      <name val="ＭＳ Ｐゴシック"/>
      <family val="3"/>
      <charset val="128"/>
      <scheme val="minor"/>
    </font>
    <font>
      <sz val="11"/>
      <color rgb="FFFF0000"/>
      <name val="BIZ UDゴシック"/>
      <family val="3"/>
      <charset val="128"/>
    </font>
    <font>
      <sz val="12"/>
      <color theme="1"/>
      <name val="BIZ UDゴシック"/>
      <family val="3"/>
      <charset val="128"/>
    </font>
    <font>
      <sz val="11"/>
      <color theme="1"/>
      <name val="BIZ UDゴシック"/>
      <family val="3"/>
      <charset val="128"/>
    </font>
    <font>
      <sz val="10.5"/>
      <name val="HGPｺﾞｼｯｸM"/>
      <family val="3"/>
      <charset val="128"/>
    </font>
    <font>
      <sz val="11"/>
      <name val="HGPｺﾞｼｯｸM"/>
      <family val="3"/>
      <charset val="128"/>
    </font>
    <font>
      <b/>
      <sz val="14"/>
      <name val="HGPｺﾞｼｯｸM"/>
      <family val="3"/>
      <charset val="128"/>
    </font>
    <font>
      <b/>
      <sz val="11"/>
      <name val="HGPｺﾞｼｯｸM"/>
      <family val="3"/>
      <charset val="128"/>
    </font>
    <font>
      <b/>
      <sz val="24"/>
      <name val="HGPｺﾞｼｯｸM"/>
      <family val="3"/>
      <charset val="128"/>
    </font>
    <font>
      <sz val="12"/>
      <name val="HGPｺﾞｼｯｸM"/>
      <family val="3"/>
      <charset val="128"/>
    </font>
    <font>
      <sz val="12"/>
      <color indexed="10"/>
      <name val="ＭＳ Ｐゴシック"/>
      <family val="3"/>
      <charset val="128"/>
    </font>
    <font>
      <b/>
      <sz val="12"/>
      <name val="ＭＳ Ｐゴシック"/>
      <family val="3"/>
      <charset val="128"/>
    </font>
    <font>
      <sz val="12"/>
      <color indexed="9"/>
      <name val="ＭＳ Ｐゴシック"/>
      <family val="3"/>
      <charset val="128"/>
    </font>
    <font>
      <b/>
      <sz val="18"/>
      <name val="HGP創英角ﾎﾟｯﾌﾟ体"/>
      <family val="3"/>
      <charset val="128"/>
    </font>
    <font>
      <sz val="12"/>
      <color rgb="FF0000FF"/>
      <name val="ＭＳ Ｐゴシック"/>
      <family val="3"/>
      <charset val="128"/>
    </font>
    <font>
      <b/>
      <sz val="11"/>
      <name val="ＭＳ Ｐゴシック"/>
      <family val="3"/>
      <charset val="128"/>
    </font>
    <font>
      <sz val="12"/>
      <color indexed="14"/>
      <name val="ＭＳ Ｐゴシック"/>
      <family val="3"/>
      <charset val="128"/>
    </font>
    <font>
      <sz val="10"/>
      <name val="ＭＳ Ｐゴシック"/>
      <family val="3"/>
      <charset val="128"/>
    </font>
    <font>
      <b/>
      <sz val="14"/>
      <name val="ＭＳ Ｐゴシック"/>
      <family val="3"/>
      <charset val="128"/>
    </font>
    <font>
      <sz val="14"/>
      <color indexed="14"/>
      <name val="ＭＳ Ｐゴシック"/>
      <family val="3"/>
      <charset val="128"/>
    </font>
    <font>
      <sz val="14"/>
      <color indexed="9"/>
      <name val="ＭＳ Ｐゴシック"/>
      <family val="3"/>
      <charset val="128"/>
    </font>
    <font>
      <b/>
      <sz val="24"/>
      <name val="ＭＳ Ｐゴシック"/>
      <family val="3"/>
      <charset val="128"/>
    </font>
    <font>
      <b/>
      <sz val="14"/>
      <color indexed="8"/>
      <name val="ＭＳ Ｐゴシック"/>
      <family val="3"/>
      <charset val="128"/>
    </font>
    <font>
      <b/>
      <sz val="10"/>
      <color indexed="10"/>
      <name val="ＭＳ Ｐゴシック"/>
      <family val="3"/>
      <charset val="128"/>
    </font>
    <font>
      <b/>
      <sz val="10"/>
      <name val="ＭＳ Ｐゴシック"/>
      <family val="3"/>
      <charset val="128"/>
    </font>
    <font>
      <sz val="14"/>
      <color indexed="8"/>
      <name val="ＭＳ Ｐゴシック"/>
      <family val="3"/>
      <charset val="128"/>
    </font>
    <font>
      <sz val="10"/>
      <color indexed="10"/>
      <name val="ＭＳ Ｐゴシック"/>
      <family val="3"/>
      <charset val="128"/>
    </font>
    <font>
      <sz val="14"/>
      <color indexed="10"/>
      <name val="ＭＳ Ｐゴシック"/>
      <family val="3"/>
      <charset val="128"/>
    </font>
    <font>
      <b/>
      <sz val="14"/>
      <color indexed="10"/>
      <name val="ＭＳ Ｐゴシック"/>
      <family val="3"/>
      <charset val="128"/>
    </font>
    <font>
      <b/>
      <sz val="22"/>
      <name val="ＭＳ Ｐゴシック"/>
      <family val="3"/>
      <charset val="128"/>
    </font>
    <font>
      <b/>
      <sz val="20"/>
      <name val="ＭＳ Ｐゴシック"/>
      <family val="3"/>
      <charset val="128"/>
    </font>
    <font>
      <b/>
      <sz val="11"/>
      <color rgb="FFFF0000"/>
      <name val="BIZ UDゴシック"/>
      <family val="3"/>
      <charset val="128"/>
    </font>
    <font>
      <b/>
      <u/>
      <sz val="11"/>
      <color rgb="FFFF0000"/>
      <name val="BIZ UDゴシック"/>
      <family val="3"/>
      <charset val="128"/>
    </font>
    <font>
      <b/>
      <sz val="12"/>
      <color rgb="FFFF0000"/>
      <name val="ＭＳ Ｐゴシック"/>
      <family val="3"/>
      <charset val="128"/>
    </font>
    <font>
      <sz val="12"/>
      <color rgb="FFC00000"/>
      <name val="ＭＳ Ｐゴシック"/>
      <family val="3"/>
      <charset val="128"/>
    </font>
    <font>
      <sz val="11"/>
      <name val="ＭＳ Ｐゴシック"/>
      <family val="3"/>
      <charset val="128"/>
      <scheme val="minor"/>
    </font>
    <font>
      <b/>
      <sz val="10"/>
      <color rgb="FFFF0000"/>
      <name val="ＭＳ Ｐゴシック"/>
      <family val="3"/>
      <charset val="128"/>
    </font>
    <font>
      <b/>
      <u/>
      <sz val="10"/>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31"/>
        <bgColor indexed="64"/>
      </patternFill>
    </fill>
    <fill>
      <patternFill patternType="solid">
        <fgColor rgb="FFCCCCFF"/>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medium">
        <color indexed="64"/>
      </right>
      <top style="thin">
        <color indexed="64"/>
      </top>
      <bottom/>
      <diagonal/>
    </border>
    <border diagonalDown="1">
      <left/>
      <right style="medium">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left style="thin">
        <color indexed="64"/>
      </left>
      <right/>
      <top/>
      <bottom style="thin">
        <color indexed="8"/>
      </bottom>
      <diagonal/>
    </border>
    <border>
      <left/>
      <right/>
      <top/>
      <bottom style="thin">
        <color indexed="8"/>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right style="thin">
        <color indexed="64"/>
      </right>
      <top/>
      <bottom style="thin">
        <color indexed="8"/>
      </bottom>
      <diagonal/>
    </border>
    <border>
      <left style="thin">
        <color indexed="8"/>
      </left>
      <right/>
      <top style="thin">
        <color indexed="8"/>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92">
    <xf numFmtId="0" fontId="0" fillId="0" borderId="0">
      <alignment vertical="center"/>
    </xf>
    <xf numFmtId="0" fontId="1" fillId="0" borderId="0">
      <alignment vertical="center"/>
    </xf>
    <xf numFmtId="0" fontId="18" fillId="0" borderId="0">
      <alignment vertical="center"/>
    </xf>
    <xf numFmtId="0" fontId="19" fillId="0" borderId="0"/>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xf numFmtId="0" fontId="18" fillId="0" borderId="0"/>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xf numFmtId="0" fontId="1" fillId="0" borderId="0">
      <alignment vertical="center"/>
    </xf>
    <xf numFmtId="0" fontId="1" fillId="0" borderId="0">
      <alignment vertical="center"/>
    </xf>
  </cellStyleXfs>
  <cellXfs count="593">
    <xf numFmtId="0" fontId="0" fillId="0" borderId="0" xfId="0">
      <alignment vertical="center"/>
    </xf>
    <xf numFmtId="0" fontId="3" fillId="0" borderId="0" xfId="0" applyFont="1">
      <alignment vertical="center"/>
    </xf>
    <xf numFmtId="0" fontId="6" fillId="0" borderId="0" xfId="0" applyFont="1">
      <alignment vertical="center"/>
    </xf>
    <xf numFmtId="0" fontId="4"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21" fillId="0" borderId="0" xfId="0" applyFont="1">
      <alignment vertical="center"/>
    </xf>
    <xf numFmtId="0" fontId="3" fillId="0" borderId="0" xfId="0" applyFont="1" applyAlignment="1">
      <alignment horizontal="right" vertical="top"/>
    </xf>
    <xf numFmtId="0" fontId="3" fillId="0" borderId="0" xfId="0" applyFont="1" applyAlignment="1">
      <alignment horizontal="center" vertical="top"/>
    </xf>
    <xf numFmtId="0" fontId="22" fillId="0" borderId="0" xfId="0" applyFont="1" applyAlignment="1">
      <alignment horizontal="center" vertical="top"/>
    </xf>
    <xf numFmtId="0" fontId="23" fillId="0" borderId="0" xfId="0" applyFont="1" applyAlignment="1">
      <alignment vertical="top"/>
    </xf>
    <xf numFmtId="0" fontId="23" fillId="0" borderId="0" xfId="0" applyFont="1">
      <alignment vertical="center"/>
    </xf>
    <xf numFmtId="0" fontId="23" fillId="0" borderId="0" xfId="0" applyFont="1" applyAlignment="1">
      <alignment horizontal="left" vertical="top"/>
    </xf>
    <xf numFmtId="0" fontId="23" fillId="0" borderId="0" xfId="0" applyFont="1" applyAlignment="1">
      <alignment horizontal="left" vertical="top" wrapText="1"/>
    </xf>
    <xf numFmtId="0" fontId="5" fillId="0" borderId="0" xfId="0" applyFont="1" applyAlignment="1">
      <alignment horizontal="justify" vertical="center"/>
    </xf>
    <xf numFmtId="0" fontId="6" fillId="0" borderId="0" xfId="0" applyFont="1" applyAlignment="1">
      <alignment horizontal="left" vertical="center"/>
    </xf>
    <xf numFmtId="0" fontId="21" fillId="3" borderId="0" xfId="0" applyFont="1" applyFill="1" applyAlignment="1">
      <alignment horizontal="left" vertical="top" wrapText="1"/>
    </xf>
    <xf numFmtId="0" fontId="23" fillId="0" borderId="0" xfId="0" applyFont="1" applyAlignment="1">
      <alignment vertical="top" wrapText="1"/>
    </xf>
    <xf numFmtId="0" fontId="24" fillId="0" borderId="0" xfId="0" applyFont="1" applyAlignment="1">
      <alignment horizontal="justify" vertical="center"/>
    </xf>
    <xf numFmtId="0" fontId="25" fillId="0" borderId="0" xfId="0" applyFont="1">
      <alignment vertical="center"/>
    </xf>
    <xf numFmtId="0" fontId="24"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lignment vertical="center"/>
    </xf>
    <xf numFmtId="0" fontId="15" fillId="0" borderId="0" xfId="89" applyFont="1" applyAlignment="1">
      <alignment vertical="center"/>
    </xf>
    <xf numFmtId="0" fontId="31" fillId="0" borderId="0" xfId="89" applyFont="1" applyAlignment="1" applyProtection="1">
      <alignment horizontal="center" vertical="center"/>
      <protection locked="0"/>
    </xf>
    <xf numFmtId="0" fontId="0" fillId="0" borderId="0" xfId="89" applyFont="1"/>
    <xf numFmtId="0" fontId="15" fillId="0" borderId="0" xfId="55" applyFont="1" applyProtection="1">
      <alignment vertical="center"/>
      <protection locked="0"/>
    </xf>
    <xf numFmtId="0" fontId="30" fillId="0" borderId="0" xfId="55" applyFont="1" applyAlignment="1" applyProtection="1">
      <alignment wrapText="1"/>
      <protection locked="0"/>
    </xf>
    <xf numFmtId="0" fontId="34" fillId="0" borderId="0" xfId="55" applyFont="1" applyProtection="1">
      <alignment vertical="center"/>
      <protection locked="0"/>
    </xf>
    <xf numFmtId="0" fontId="15" fillId="0" borderId="0" xfId="55" applyFont="1" applyAlignment="1" applyProtection="1">
      <alignment horizontal="center"/>
      <protection locked="0"/>
    </xf>
    <xf numFmtId="0" fontId="30" fillId="0" borderId="0" xfId="55" applyFont="1" applyAlignment="1" applyProtection="1">
      <alignment horizontal="right" wrapText="1"/>
      <protection locked="0"/>
    </xf>
    <xf numFmtId="0" fontId="30" fillId="0" borderId="0" xfId="55" applyFont="1" applyAlignment="1" applyProtection="1">
      <alignment horizontal="right"/>
      <protection locked="0"/>
    </xf>
    <xf numFmtId="0" fontId="15" fillId="0" borderId="0" xfId="55" applyFont="1" applyAlignment="1" applyProtection="1">
      <alignment vertical="center" shrinkToFit="1"/>
      <protection locked="0"/>
    </xf>
    <xf numFmtId="0" fontId="15" fillId="0" borderId="0" xfId="55" applyFont="1" applyAlignment="1">
      <alignment vertical="center" shrinkToFit="1"/>
    </xf>
    <xf numFmtId="0" fontId="13" fillId="0" borderId="0" xfId="55" applyFont="1" applyAlignment="1" applyProtection="1">
      <alignment horizontal="center" shrinkToFit="1"/>
      <protection locked="0"/>
    </xf>
    <xf numFmtId="0" fontId="14" fillId="0" borderId="0" xfId="55" applyFont="1" applyAlignment="1">
      <alignment horizontal="center"/>
    </xf>
    <xf numFmtId="0" fontId="1" fillId="0" borderId="0" xfId="55" applyFont="1">
      <alignment vertical="center"/>
    </xf>
    <xf numFmtId="49" fontId="15" fillId="0" borderId="0" xfId="55" applyNumberFormat="1" applyFont="1" applyAlignment="1" applyProtection="1">
      <alignment horizontal="right" vertical="center"/>
      <protection locked="0"/>
    </xf>
    <xf numFmtId="0" fontId="0" fillId="0" borderId="0" xfId="55" applyFont="1" applyProtection="1">
      <alignment vertical="center"/>
      <protection locked="0"/>
    </xf>
    <xf numFmtId="0" fontId="15" fillId="0" borderId="29" xfId="55" applyFont="1" applyBorder="1" applyAlignment="1" applyProtection="1">
      <alignment vertical="center" shrinkToFit="1"/>
      <protection locked="0"/>
    </xf>
    <xf numFmtId="0" fontId="0" fillId="0" borderId="0" xfId="55" applyFont="1">
      <alignment vertical="center"/>
    </xf>
    <xf numFmtId="0" fontId="0" fillId="0" borderId="0" xfId="55" applyFont="1" applyAlignment="1" applyProtection="1">
      <alignment shrinkToFit="1"/>
      <protection locked="0"/>
    </xf>
    <xf numFmtId="0" fontId="17" fillId="0" borderId="0" xfId="55" applyAlignment="1">
      <alignment shrinkToFit="1"/>
    </xf>
    <xf numFmtId="0" fontId="0" fillId="0" borderId="0" xfId="55" applyFont="1" applyAlignment="1">
      <alignment shrinkToFit="1"/>
    </xf>
    <xf numFmtId="0" fontId="15" fillId="0" borderId="27" xfId="55" applyFont="1" applyBorder="1" applyAlignment="1">
      <alignment vertical="center" shrinkToFit="1"/>
    </xf>
    <xf numFmtId="0" fontId="15" fillId="0" borderId="0" xfId="55" applyFont="1" applyAlignment="1" applyProtection="1">
      <alignment horizontal="center"/>
      <protection hidden="1"/>
    </xf>
    <xf numFmtId="0" fontId="36" fillId="0" borderId="28" xfId="55" applyFont="1" applyBorder="1" applyAlignment="1">
      <alignment horizontal="center" vertical="center" shrinkToFit="1"/>
    </xf>
    <xf numFmtId="0" fontId="36" fillId="0" borderId="28" xfId="55" applyFont="1" applyBorder="1" applyAlignment="1" applyProtection="1">
      <alignment horizontal="center" vertical="center" shrinkToFit="1"/>
      <protection hidden="1"/>
    </xf>
    <xf numFmtId="0" fontId="32" fillId="0" borderId="0" xfId="55" applyFont="1" applyAlignment="1" applyProtection="1">
      <alignment horizontal="center" vertical="center" shrinkToFit="1"/>
      <protection hidden="1"/>
    </xf>
    <xf numFmtId="0" fontId="15" fillId="0" borderId="14" xfId="55" applyFont="1" applyBorder="1" applyAlignment="1" applyProtection="1">
      <alignment horizontal="center"/>
      <protection hidden="1"/>
    </xf>
    <xf numFmtId="0" fontId="15" fillId="0" borderId="23" xfId="55" applyFont="1" applyBorder="1" applyAlignment="1" applyProtection="1">
      <alignment horizontal="center"/>
      <protection hidden="1"/>
    </xf>
    <xf numFmtId="0" fontId="15" fillId="0" borderId="13" xfId="55" applyFont="1" applyBorder="1" applyAlignment="1" applyProtection="1">
      <alignment horizontal="center"/>
      <protection hidden="1"/>
    </xf>
    <xf numFmtId="0" fontId="15" fillId="0" borderId="27" xfId="55" applyFont="1" applyBorder="1" applyAlignment="1" applyProtection="1">
      <alignment horizontal="center"/>
      <protection hidden="1"/>
    </xf>
    <xf numFmtId="0" fontId="15" fillId="0" borderId="28" xfId="55" applyFont="1" applyBorder="1" applyAlignment="1" applyProtection="1">
      <alignment horizontal="center"/>
      <protection hidden="1"/>
    </xf>
    <xf numFmtId="0" fontId="32" fillId="0" borderId="29" xfId="55" applyFont="1" applyBorder="1" applyProtection="1">
      <alignment vertical="center"/>
      <protection hidden="1"/>
    </xf>
    <xf numFmtId="0" fontId="32" fillId="0" borderId="28" xfId="55" applyFont="1" applyBorder="1" applyProtection="1">
      <alignment vertical="center"/>
      <protection hidden="1"/>
    </xf>
    <xf numFmtId="0" fontId="15" fillId="0" borderId="30" xfId="55" applyFont="1" applyBorder="1" applyAlignment="1">
      <alignment vertical="center" shrinkToFit="1"/>
    </xf>
    <xf numFmtId="0" fontId="15" fillId="0" borderId="31" xfId="55" applyFont="1" applyBorder="1" applyAlignment="1" applyProtection="1">
      <alignment horizontal="center"/>
      <protection hidden="1"/>
    </xf>
    <xf numFmtId="0" fontId="36" fillId="0" borderId="31" xfId="55" applyFont="1" applyBorder="1" applyAlignment="1" applyProtection="1">
      <alignment horizontal="center" vertical="center" shrinkToFit="1"/>
      <protection hidden="1"/>
    </xf>
    <xf numFmtId="0" fontId="15" fillId="4" borderId="4" xfId="55" applyFont="1" applyFill="1" applyBorder="1" applyAlignment="1" applyProtection="1">
      <alignment horizontal="center"/>
      <protection locked="0"/>
    </xf>
    <xf numFmtId="0" fontId="15" fillId="0" borderId="23" xfId="55" applyFont="1" applyBorder="1" applyAlignment="1" applyProtection="1">
      <alignment horizontal="center"/>
      <protection locked="0"/>
    </xf>
    <xf numFmtId="0" fontId="15" fillId="4" borderId="13" xfId="55" applyFont="1" applyFill="1" applyBorder="1" applyAlignment="1" applyProtection="1">
      <alignment horizontal="center"/>
      <protection locked="0"/>
    </xf>
    <xf numFmtId="0" fontId="15" fillId="0" borderId="0" xfId="55" applyFont="1" applyProtection="1">
      <alignment vertical="center"/>
      <protection hidden="1"/>
    </xf>
    <xf numFmtId="0" fontId="15" fillId="4" borderId="23" xfId="55" applyFont="1" applyFill="1" applyBorder="1" applyAlignment="1" applyProtection="1">
      <alignment horizontal="center"/>
      <protection locked="0"/>
    </xf>
    <xf numFmtId="0" fontId="32" fillId="0" borderId="33" xfId="55" applyFont="1" applyBorder="1" applyProtection="1">
      <alignment vertical="center"/>
      <protection hidden="1"/>
    </xf>
    <xf numFmtId="0" fontId="32" fillId="0" borderId="32" xfId="55" applyFont="1" applyBorder="1" applyProtection="1">
      <alignment vertical="center"/>
      <protection hidden="1"/>
    </xf>
    <xf numFmtId="0" fontId="15" fillId="0" borderId="31" xfId="55" applyFont="1" applyBorder="1" applyProtection="1">
      <alignment vertical="center"/>
      <protection hidden="1"/>
    </xf>
    <xf numFmtId="0" fontId="15" fillId="4" borderId="3" xfId="55" applyFont="1" applyFill="1" applyBorder="1" applyAlignment="1" applyProtection="1">
      <alignment horizontal="center"/>
      <protection locked="0"/>
    </xf>
    <xf numFmtId="0" fontId="15" fillId="0" borderId="34" xfId="55" applyFont="1" applyBorder="1" applyAlignment="1" applyProtection="1">
      <alignment horizontal="center"/>
      <protection locked="0"/>
    </xf>
    <xf numFmtId="0" fontId="15" fillId="4" borderId="35" xfId="55" applyFont="1" applyFill="1" applyBorder="1" applyAlignment="1" applyProtection="1">
      <alignment horizontal="center"/>
      <protection locked="0"/>
    </xf>
    <xf numFmtId="0" fontId="15" fillId="4" borderId="34" xfId="55" applyFont="1" applyFill="1" applyBorder="1" applyAlignment="1" applyProtection="1">
      <alignment horizontal="center"/>
      <protection locked="0"/>
    </xf>
    <xf numFmtId="0" fontId="15" fillId="0" borderId="34" xfId="55" applyFont="1" applyBorder="1" applyProtection="1">
      <alignment vertical="center"/>
      <protection locked="0"/>
    </xf>
    <xf numFmtId="0" fontId="15" fillId="0" borderId="25" xfId="55" applyFont="1" applyBorder="1" applyProtection="1">
      <alignment vertical="center"/>
      <protection locked="0"/>
    </xf>
    <xf numFmtId="0" fontId="1" fillId="0" borderId="0" xfId="55" applyFont="1" applyProtection="1">
      <alignment vertical="center"/>
      <protection locked="0"/>
    </xf>
    <xf numFmtId="0" fontId="1" fillId="0" borderId="10" xfId="55" applyFont="1" applyBorder="1" applyProtection="1">
      <alignment vertical="center"/>
      <protection locked="0"/>
    </xf>
    <xf numFmtId="0" fontId="38" fillId="0" borderId="15" xfId="55" applyFont="1" applyBorder="1" applyAlignment="1" applyProtection="1">
      <alignment horizontal="center" vertical="center"/>
      <protection locked="0"/>
    </xf>
    <xf numFmtId="0" fontId="38" fillId="0" borderId="17" xfId="55" applyFont="1" applyBorder="1" applyAlignment="1" applyProtection="1">
      <alignment horizontal="center" vertical="center"/>
      <protection locked="0"/>
    </xf>
    <xf numFmtId="0" fontId="1" fillId="0" borderId="0" xfId="55" applyFont="1" applyAlignment="1" applyProtection="1">
      <alignment horizontal="center" vertical="center" shrinkToFit="1"/>
      <protection locked="0"/>
    </xf>
    <xf numFmtId="0" fontId="17" fillId="0" borderId="0" xfId="55">
      <alignment vertical="center"/>
    </xf>
    <xf numFmtId="0" fontId="1" fillId="0" borderId="0" xfId="55" applyFont="1" applyAlignment="1">
      <alignment horizontal="center" vertical="center" shrinkToFit="1"/>
    </xf>
    <xf numFmtId="0" fontId="1" fillId="0" borderId="34" xfId="55" applyFont="1" applyBorder="1" applyAlignment="1">
      <alignment horizontal="center"/>
    </xf>
    <xf numFmtId="0" fontId="1" fillId="0" borderId="34" xfId="55" applyFont="1" applyBorder="1" applyAlignment="1" applyProtection="1">
      <alignment horizontal="center" shrinkToFit="1"/>
      <protection locked="0"/>
    </xf>
    <xf numFmtId="0" fontId="1" fillId="0" borderId="0" xfId="55" applyFont="1" applyAlignment="1" applyProtection="1">
      <alignment horizontal="center" shrinkToFit="1"/>
      <protection locked="0"/>
    </xf>
    <xf numFmtId="0" fontId="1" fillId="0" borderId="0" xfId="55" applyFont="1" applyAlignment="1">
      <alignment horizontal="center"/>
    </xf>
    <xf numFmtId="0" fontId="13" fillId="0" borderId="34" xfId="91" applyFont="1" applyBorder="1" applyAlignment="1" applyProtection="1">
      <alignment horizontal="center" vertical="center"/>
      <protection locked="0"/>
    </xf>
    <xf numFmtId="0" fontId="13" fillId="0" borderId="27" xfId="91" applyFont="1" applyBorder="1" applyAlignment="1">
      <alignment vertical="center" shrinkToFit="1"/>
    </xf>
    <xf numFmtId="0" fontId="13" fillId="0" borderId="0" xfId="91" applyFont="1" applyAlignment="1" applyProtection="1">
      <alignment horizontal="center" vertical="center"/>
      <protection hidden="1"/>
    </xf>
    <xf numFmtId="0" fontId="39" fillId="0" borderId="28" xfId="91" applyFont="1" applyBorder="1" applyAlignment="1">
      <alignment horizontal="center" vertical="center" shrinkToFit="1"/>
    </xf>
    <xf numFmtId="0" fontId="39" fillId="0" borderId="28" xfId="91" applyFont="1" applyBorder="1" applyAlignment="1" applyProtection="1">
      <alignment vertical="center" shrinkToFit="1"/>
      <protection hidden="1"/>
    </xf>
    <xf numFmtId="0" fontId="13" fillId="0" borderId="0" xfId="91" applyFont="1" applyAlignment="1">
      <alignment vertical="center" shrinkToFit="1"/>
    </xf>
    <xf numFmtId="0" fontId="39" fillId="0" borderId="0" xfId="91" applyFont="1" applyAlignment="1" applyProtection="1">
      <alignment vertical="center" shrinkToFit="1"/>
      <protection hidden="1"/>
    </xf>
    <xf numFmtId="0" fontId="13" fillId="0" borderId="14" xfId="91" applyFont="1" applyBorder="1" applyAlignment="1" applyProtection="1">
      <alignment horizontal="center" vertical="center"/>
      <protection hidden="1"/>
    </xf>
    <xf numFmtId="0" fontId="13" fillId="0" borderId="23" xfId="91" applyFont="1" applyBorder="1" applyAlignment="1" applyProtection="1">
      <alignment horizontal="center" vertical="center"/>
      <protection hidden="1"/>
    </xf>
    <xf numFmtId="0" fontId="13" fillId="0" borderId="13" xfId="91" applyFont="1" applyBorder="1" applyAlignment="1" applyProtection="1">
      <alignment horizontal="center" vertical="center"/>
      <protection hidden="1"/>
    </xf>
    <xf numFmtId="0" fontId="40" fillId="0" borderId="31" xfId="91" applyFont="1" applyBorder="1" applyProtection="1">
      <alignment vertical="center"/>
      <protection hidden="1"/>
    </xf>
    <xf numFmtId="0" fontId="13" fillId="0" borderId="31" xfId="91" applyFont="1" applyBorder="1" applyAlignment="1" applyProtection="1">
      <alignment horizontal="center" vertical="center"/>
      <protection hidden="1"/>
    </xf>
    <xf numFmtId="0" fontId="40" fillId="0" borderId="32" xfId="91" applyFont="1" applyBorder="1" applyProtection="1">
      <alignment vertical="center"/>
      <protection hidden="1"/>
    </xf>
    <xf numFmtId="0" fontId="13" fillId="0" borderId="23" xfId="91" applyFont="1" applyBorder="1" applyAlignment="1" applyProtection="1">
      <alignment horizontal="center" vertical="center"/>
      <protection locked="0"/>
    </xf>
    <xf numFmtId="0" fontId="40" fillId="0" borderId="0" xfId="91" applyFont="1" applyProtection="1">
      <alignment vertical="center"/>
      <protection hidden="1"/>
    </xf>
    <xf numFmtId="0" fontId="40" fillId="0" borderId="28" xfId="91" applyFont="1" applyBorder="1" applyProtection="1">
      <alignment vertical="center"/>
      <protection hidden="1"/>
    </xf>
    <xf numFmtId="0" fontId="13" fillId="0" borderId="0" xfId="91" applyFont="1" applyProtection="1">
      <alignment vertical="center"/>
      <protection hidden="1"/>
    </xf>
    <xf numFmtId="0" fontId="31" fillId="0" borderId="83" xfId="89" applyFont="1" applyBorder="1" applyAlignment="1" applyProtection="1">
      <alignment horizontal="center" vertical="center"/>
      <protection locked="0"/>
    </xf>
    <xf numFmtId="0" fontId="31" fillId="0" borderId="80" xfId="89" applyFont="1" applyBorder="1" applyAlignment="1" applyProtection="1">
      <alignment horizontal="center" vertical="center"/>
      <protection locked="0"/>
    </xf>
    <xf numFmtId="0" fontId="13" fillId="0" borderId="75" xfId="89" applyFont="1" applyBorder="1" applyAlignment="1" applyProtection="1">
      <alignment horizontal="center" vertical="center" shrinkToFit="1"/>
      <protection locked="0"/>
    </xf>
    <xf numFmtId="0" fontId="13" fillId="0" borderId="25" xfId="89" applyFont="1" applyBorder="1" applyAlignment="1" applyProtection="1">
      <alignment horizontal="center" vertical="center" shrinkToFit="1"/>
      <protection locked="0"/>
    </xf>
    <xf numFmtId="0" fontId="31" fillId="0" borderId="5" xfId="89" applyFont="1" applyBorder="1" applyAlignment="1" applyProtection="1">
      <alignment horizontal="center" vertical="center"/>
      <protection locked="0"/>
    </xf>
    <xf numFmtId="0" fontId="13" fillId="0" borderId="49" xfId="89" applyFont="1" applyBorder="1" applyAlignment="1" applyProtection="1">
      <alignment horizontal="center" vertical="center" shrinkToFit="1"/>
      <protection locked="0"/>
    </xf>
    <xf numFmtId="0" fontId="31" fillId="0" borderId="6" xfId="89" applyFont="1" applyBorder="1" applyAlignment="1" applyProtection="1">
      <alignment horizontal="center" vertical="center"/>
      <protection locked="0"/>
    </xf>
    <xf numFmtId="0" fontId="13" fillId="0" borderId="46" xfId="89" applyFont="1" applyBorder="1" applyAlignment="1" applyProtection="1">
      <alignment horizontal="center" vertical="center" shrinkToFit="1"/>
      <protection locked="0"/>
    </xf>
    <xf numFmtId="49" fontId="15" fillId="0" borderId="0" xfId="89" applyNumberFormat="1" applyFont="1" applyAlignment="1">
      <alignment horizontal="center" vertical="center"/>
    </xf>
    <xf numFmtId="0" fontId="13" fillId="0" borderId="0" xfId="89" applyFont="1" applyAlignment="1" applyProtection="1">
      <alignment vertical="center" shrinkToFit="1"/>
      <protection locked="0"/>
    </xf>
    <xf numFmtId="0" fontId="31" fillId="0" borderId="0" xfId="91" applyFont="1" applyAlignment="1" applyProtection="1">
      <alignment vertical="center" shrinkToFit="1"/>
      <protection locked="0"/>
    </xf>
    <xf numFmtId="0" fontId="15" fillId="0" borderId="0" xfId="55" applyFont="1" applyAlignment="1" applyProtection="1">
      <alignment horizontal="center" vertical="center"/>
      <protection locked="0"/>
    </xf>
    <xf numFmtId="0" fontId="13" fillId="5" borderId="23" xfId="91" applyFont="1" applyFill="1" applyBorder="1" applyAlignment="1" applyProtection="1">
      <alignment horizontal="center" vertical="center"/>
      <protection locked="0"/>
    </xf>
    <xf numFmtId="0" fontId="13" fillId="5" borderId="13" xfId="91" applyFont="1" applyFill="1" applyBorder="1" applyAlignment="1" applyProtection="1">
      <alignment horizontal="center" vertical="center"/>
      <protection locked="0"/>
    </xf>
    <xf numFmtId="0" fontId="13" fillId="5" borderId="35" xfId="91" applyFont="1" applyFill="1" applyBorder="1" applyAlignment="1" applyProtection="1">
      <alignment horizontal="center" vertical="center"/>
      <protection locked="0"/>
    </xf>
    <xf numFmtId="0" fontId="13" fillId="5" borderId="34" xfId="91" applyFont="1" applyFill="1" applyBorder="1" applyAlignment="1" applyProtection="1">
      <alignment horizontal="center" vertical="center"/>
      <protection locked="0"/>
    </xf>
    <xf numFmtId="0" fontId="1" fillId="0" borderId="0" xfId="4">
      <alignment vertical="center"/>
    </xf>
    <xf numFmtId="0" fontId="41" fillId="0" borderId="84" xfId="0" applyFont="1" applyBorder="1">
      <alignment vertical="center"/>
    </xf>
    <xf numFmtId="0" fontId="0" fillId="0" borderId="84" xfId="0" applyBorder="1">
      <alignment vertical="center"/>
    </xf>
    <xf numFmtId="0" fontId="42" fillId="0" borderId="84" xfId="4" applyFont="1" applyBorder="1">
      <alignment vertical="center"/>
    </xf>
    <xf numFmtId="0" fontId="37" fillId="0" borderId="0" xfId="4" applyFont="1">
      <alignment vertical="center"/>
    </xf>
    <xf numFmtId="0" fontId="43" fillId="6" borderId="0" xfId="4" applyFont="1" applyFill="1" applyAlignment="1">
      <alignment horizontal="center" vertical="center"/>
    </xf>
    <xf numFmtId="0" fontId="37" fillId="0" borderId="23" xfId="4" applyFont="1" applyBorder="1">
      <alignment vertical="center"/>
    </xf>
    <xf numFmtId="0" fontId="37" fillId="0" borderId="31" xfId="4" applyFont="1" applyBorder="1">
      <alignment vertical="center"/>
    </xf>
    <xf numFmtId="0" fontId="37" fillId="7" borderId="0" xfId="4" applyFont="1" applyFill="1">
      <alignment vertical="center"/>
    </xf>
    <xf numFmtId="0" fontId="37" fillId="0" borderId="0" xfId="4" applyFont="1" applyAlignment="1">
      <alignment horizontal="center" vertical="center"/>
    </xf>
    <xf numFmtId="0" fontId="0" fillId="0" borderId="0" xfId="0" applyAlignment="1">
      <alignment horizontal="center" vertical="center"/>
    </xf>
    <xf numFmtId="0" fontId="44" fillId="0" borderId="0" xfId="4" applyFont="1" applyAlignment="1">
      <alignment horizontal="center" vertical="center"/>
    </xf>
    <xf numFmtId="0" fontId="1" fillId="0" borderId="0" xfId="0" applyFont="1" applyAlignment="1">
      <alignment horizontal="center" vertical="center"/>
    </xf>
    <xf numFmtId="0" fontId="45" fillId="7" borderId="0" xfId="4" applyFont="1" applyFill="1" applyAlignment="1">
      <alignment horizontal="center" vertical="center"/>
    </xf>
    <xf numFmtId="0" fontId="35" fillId="0" borderId="0" xfId="4" applyFont="1" applyAlignment="1">
      <alignment horizontal="center" vertical="center"/>
    </xf>
    <xf numFmtId="0" fontId="1" fillId="7" borderId="0" xfId="4" applyFill="1" applyAlignment="1">
      <alignment horizontal="center" vertical="center"/>
    </xf>
    <xf numFmtId="176" fontId="1" fillId="0" borderId="0" xfId="4" applyNumberFormat="1" applyAlignment="1">
      <alignment horizontal="center" vertical="center"/>
    </xf>
    <xf numFmtId="0" fontId="37" fillId="0" borderId="23" xfId="4" applyFont="1" applyBorder="1" applyAlignment="1">
      <alignment horizontal="center" vertical="center"/>
    </xf>
    <xf numFmtId="176" fontId="46" fillId="0" borderId="0" xfId="4" applyNumberFormat="1" applyFont="1" applyAlignment="1">
      <alignment horizontal="center" vertical="center"/>
    </xf>
    <xf numFmtId="176" fontId="47" fillId="0" borderId="0" xfId="4" applyNumberFormat="1" applyFont="1" applyAlignment="1">
      <alignment horizontal="center" vertical="center"/>
    </xf>
    <xf numFmtId="176" fontId="46" fillId="0" borderId="27" xfId="4" applyNumberFormat="1" applyFont="1" applyBorder="1" applyAlignment="1">
      <alignment horizontal="center" vertical="center"/>
    </xf>
    <xf numFmtId="0" fontId="35" fillId="0" borderId="27" xfId="4" applyFont="1" applyBorder="1" applyAlignment="1">
      <alignment horizontal="center" vertical="center"/>
    </xf>
    <xf numFmtId="0" fontId="35" fillId="0" borderId="28" xfId="4" applyFont="1" applyBorder="1" applyAlignment="1">
      <alignment horizontal="center" vertical="center"/>
    </xf>
    <xf numFmtId="0" fontId="13" fillId="0" borderId="0" xfId="4" applyFont="1">
      <alignment vertical="center"/>
    </xf>
    <xf numFmtId="0" fontId="45" fillId="7" borderId="27" xfId="4" applyFont="1" applyFill="1" applyBorder="1" applyAlignment="1">
      <alignment horizontal="center" vertical="center"/>
    </xf>
    <xf numFmtId="0" fontId="13" fillId="0" borderId="0" xfId="4" applyFont="1" applyAlignment="1">
      <alignment horizontal="right" vertical="center"/>
    </xf>
    <xf numFmtId="0" fontId="45" fillId="7" borderId="28" xfId="4" applyFont="1" applyFill="1" applyBorder="1">
      <alignment vertical="center"/>
    </xf>
    <xf numFmtId="0" fontId="13" fillId="0" borderId="27" xfId="4" applyFont="1" applyBorder="1">
      <alignment vertical="center"/>
    </xf>
    <xf numFmtId="0" fontId="1" fillId="0" borderId="0" xfId="4" applyAlignment="1">
      <alignment horizontal="center" vertical="center" shrinkToFit="1"/>
    </xf>
    <xf numFmtId="0" fontId="1" fillId="0" borderId="27" xfId="4" applyBorder="1" applyAlignment="1">
      <alignment horizontal="center" vertical="center" shrinkToFit="1"/>
    </xf>
    <xf numFmtId="0" fontId="1" fillId="0" borderId="28" xfId="4" applyBorder="1" applyAlignment="1">
      <alignment horizontal="center" vertical="center" shrinkToFit="1"/>
    </xf>
    <xf numFmtId="0" fontId="45" fillId="0" borderId="0" xfId="4" applyFont="1">
      <alignment vertical="center"/>
    </xf>
    <xf numFmtId="0" fontId="44" fillId="7" borderId="0" xfId="4" applyFont="1" applyFill="1" applyAlignment="1">
      <alignment horizontal="center" vertical="center"/>
    </xf>
    <xf numFmtId="0" fontId="38" fillId="0" borderId="0" xfId="4" applyFont="1" applyAlignment="1">
      <alignment vertical="center" shrinkToFit="1"/>
    </xf>
    <xf numFmtId="0" fontId="38" fillId="0" borderId="7" xfId="4" applyFont="1" applyBorder="1">
      <alignment vertical="center"/>
    </xf>
    <xf numFmtId="0" fontId="38" fillId="0" borderId="8" xfId="4" applyFont="1" applyBorder="1">
      <alignment vertical="center"/>
    </xf>
    <xf numFmtId="0" fontId="38" fillId="0" borderId="36" xfId="4" applyFont="1" applyBorder="1">
      <alignment vertical="center"/>
    </xf>
    <xf numFmtId="0" fontId="38" fillId="0" borderId="2" xfId="4" applyFont="1" applyBorder="1" applyAlignment="1">
      <alignment horizontal="center" vertical="center"/>
    </xf>
    <xf numFmtId="0" fontId="38" fillId="0" borderId="8" xfId="4" applyFont="1" applyBorder="1" applyAlignment="1">
      <alignment horizontal="center" vertical="center"/>
    </xf>
    <xf numFmtId="0" fontId="38" fillId="0" borderId="7" xfId="4" applyFont="1" applyBorder="1" applyAlignment="1">
      <alignment horizontal="center" vertical="center"/>
    </xf>
    <xf numFmtId="0" fontId="38" fillId="0" borderId="83" xfId="4" applyFont="1" applyBorder="1" applyAlignment="1">
      <alignment horizontal="center" vertical="center"/>
    </xf>
    <xf numFmtId="0" fontId="31" fillId="0" borderId="4" xfId="4" applyFont="1" applyBorder="1">
      <alignment vertical="center"/>
    </xf>
    <xf numFmtId="0" fontId="31" fillId="0" borderId="23" xfId="4" applyFont="1" applyBorder="1">
      <alignment vertical="center"/>
    </xf>
    <xf numFmtId="0" fontId="35" fillId="0" borderId="87" xfId="4" applyFont="1" applyBorder="1" applyAlignment="1">
      <alignment horizontal="center" vertical="center" shrinkToFit="1"/>
    </xf>
    <xf numFmtId="0" fontId="35" fillId="0" borderId="88" xfId="4" applyFont="1" applyBorder="1" applyAlignment="1">
      <alignment horizontal="center" vertical="center"/>
    </xf>
    <xf numFmtId="0" fontId="35" fillId="0" borderId="13" xfId="4" applyFont="1" applyBorder="1" applyAlignment="1">
      <alignment horizontal="center" vertical="center" shrinkToFit="1"/>
    </xf>
    <xf numFmtId="0" fontId="1" fillId="2" borderId="4" xfId="4" applyFill="1" applyBorder="1" applyAlignment="1">
      <alignment horizontal="center" vertical="center"/>
    </xf>
    <xf numFmtId="0" fontId="1" fillId="2" borderId="13" xfId="4" applyFill="1" applyBorder="1" applyAlignment="1">
      <alignment horizontal="center" vertical="center"/>
    </xf>
    <xf numFmtId="0" fontId="1" fillId="2" borderId="14" xfId="4" applyFill="1" applyBorder="1" applyAlignment="1">
      <alignment horizontal="center" vertical="center"/>
    </xf>
    <xf numFmtId="0" fontId="1" fillId="2" borderId="23" xfId="4" applyFill="1" applyBorder="1" applyAlignment="1">
      <alignment horizontal="center" vertical="center"/>
    </xf>
    <xf numFmtId="0" fontId="1" fillId="0" borderId="10" xfId="4" applyBorder="1" applyAlignment="1">
      <alignment horizontal="center" vertical="center"/>
    </xf>
    <xf numFmtId="0" fontId="1" fillId="0" borderId="14" xfId="4" applyBorder="1" applyAlignment="1">
      <alignment horizontal="center" vertical="center"/>
    </xf>
    <xf numFmtId="0" fontId="35" fillId="0" borderId="82" xfId="4" applyFont="1" applyBorder="1" applyAlignment="1">
      <alignment horizontal="center" vertical="center" shrinkToFit="1"/>
    </xf>
    <xf numFmtId="0" fontId="35" fillId="0" borderId="89" xfId="4" applyFont="1" applyBorder="1" applyAlignment="1">
      <alignment horizontal="center" vertical="center" shrinkToFit="1"/>
    </xf>
    <xf numFmtId="0" fontId="35" fillId="0" borderId="16" xfId="4" applyFont="1" applyBorder="1" applyAlignment="1">
      <alignment horizontal="center" vertical="center" shrinkToFit="1"/>
    </xf>
    <xf numFmtId="0" fontId="1" fillId="2" borderId="48" xfId="4" applyFill="1" applyBorder="1" applyAlignment="1">
      <alignment horizontal="center" vertical="center"/>
    </xf>
    <xf numFmtId="0" fontId="1" fillId="2" borderId="16" xfId="4" applyFill="1" applyBorder="1" applyAlignment="1">
      <alignment horizontal="center" vertical="center"/>
    </xf>
    <xf numFmtId="0" fontId="1" fillId="2" borderId="12" xfId="4" applyFill="1" applyBorder="1" applyAlignment="1">
      <alignment horizontal="center" vertical="center"/>
    </xf>
    <xf numFmtId="0" fontId="1" fillId="2" borderId="49" xfId="4" applyFill="1" applyBorder="1" applyAlignment="1">
      <alignment horizontal="center" vertical="center"/>
    </xf>
    <xf numFmtId="0" fontId="1" fillId="0" borderId="15" xfId="4" applyBorder="1" applyAlignment="1">
      <alignment horizontal="center" vertical="center"/>
    </xf>
    <xf numFmtId="0" fontId="1" fillId="0" borderId="12" xfId="4" applyBorder="1" applyAlignment="1">
      <alignment horizontal="center" vertical="center"/>
    </xf>
    <xf numFmtId="0" fontId="35" fillId="0" borderId="5" xfId="4" applyFont="1" applyBorder="1" applyAlignment="1">
      <alignment horizontal="center" vertical="center" shrinkToFit="1"/>
    </xf>
    <xf numFmtId="0" fontId="31" fillId="0" borderId="15" xfId="4" applyFont="1" applyBorder="1">
      <alignment vertical="center"/>
    </xf>
    <xf numFmtId="0" fontId="31" fillId="0" borderId="11" xfId="4" applyFont="1" applyBorder="1">
      <alignment vertical="center"/>
    </xf>
    <xf numFmtId="0" fontId="31" fillId="0" borderId="12" xfId="4" applyFont="1" applyBorder="1">
      <alignment vertical="center"/>
    </xf>
    <xf numFmtId="0" fontId="35" fillId="0" borderId="90" xfId="4" applyFont="1" applyBorder="1" applyAlignment="1">
      <alignment vertical="center" shrinkToFit="1"/>
    </xf>
    <xf numFmtId="0" fontId="35" fillId="0" borderId="13" xfId="4" applyFont="1" applyBorder="1" applyAlignment="1">
      <alignment vertical="center" shrinkToFit="1"/>
    </xf>
    <xf numFmtId="0" fontId="37" fillId="0" borderId="14" xfId="4" applyFont="1" applyBorder="1">
      <alignment vertical="center"/>
    </xf>
    <xf numFmtId="0" fontId="37" fillId="7" borderId="30" xfId="4" applyFont="1" applyFill="1" applyBorder="1">
      <alignment vertical="center"/>
    </xf>
    <xf numFmtId="176" fontId="1" fillId="0" borderId="27" xfId="4" applyNumberFormat="1" applyBorder="1" applyAlignment="1">
      <alignment horizontal="center" vertical="center"/>
    </xf>
    <xf numFmtId="0" fontId="37" fillId="7" borderId="27" xfId="4" applyFont="1" applyFill="1" applyBorder="1">
      <alignment vertical="center"/>
    </xf>
    <xf numFmtId="0" fontId="1" fillId="7" borderId="30" xfId="4" applyFill="1" applyBorder="1" applyAlignment="1">
      <alignment horizontal="center" vertical="center"/>
    </xf>
    <xf numFmtId="0" fontId="45" fillId="7" borderId="30" xfId="4" applyFont="1" applyFill="1" applyBorder="1" applyAlignment="1">
      <alignment horizontal="center" vertical="center"/>
    </xf>
    <xf numFmtId="0" fontId="1" fillId="7" borderId="27" xfId="4" applyFill="1" applyBorder="1" applyAlignment="1">
      <alignment horizontal="center" vertical="center"/>
    </xf>
    <xf numFmtId="0" fontId="1" fillId="0" borderId="23" xfId="4" applyBorder="1">
      <alignment vertical="center"/>
    </xf>
    <xf numFmtId="0" fontId="37" fillId="0" borderId="14" xfId="4" applyFont="1" applyBorder="1" applyAlignment="1">
      <alignment horizontal="center" vertical="center"/>
    </xf>
    <xf numFmtId="176" fontId="47" fillId="0" borderId="27" xfId="4" applyNumberFormat="1" applyFont="1" applyBorder="1" applyAlignment="1">
      <alignment horizontal="center" vertical="center"/>
    </xf>
    <xf numFmtId="0" fontId="1" fillId="0" borderId="28" xfId="4" applyBorder="1" applyAlignment="1">
      <alignment horizontal="center" vertical="center"/>
    </xf>
    <xf numFmtId="0" fontId="45" fillId="7" borderId="27" xfId="4" applyFont="1" applyFill="1" applyBorder="1">
      <alignment vertical="center"/>
    </xf>
    <xf numFmtId="0" fontId="45" fillId="7" borderId="28" xfId="4" applyFont="1" applyFill="1" applyBorder="1" applyAlignment="1">
      <alignment horizontal="center" vertical="center"/>
    </xf>
    <xf numFmtId="0" fontId="48" fillId="6" borderId="27" xfId="4" applyFont="1" applyFill="1" applyBorder="1" applyAlignment="1">
      <alignment horizontal="center" vertical="center"/>
    </xf>
    <xf numFmtId="0" fontId="48" fillId="6" borderId="0" xfId="4" applyFont="1" applyFill="1" applyAlignment="1">
      <alignment horizontal="center" vertical="center"/>
    </xf>
    <xf numFmtId="0" fontId="1" fillId="0" borderId="92" xfId="4" applyBorder="1">
      <alignment vertical="center"/>
    </xf>
    <xf numFmtId="0" fontId="1" fillId="0" borderId="30" xfId="4" applyBorder="1">
      <alignment vertical="center"/>
    </xf>
    <xf numFmtId="0" fontId="44" fillId="3" borderId="0" xfId="4" applyFont="1" applyFill="1" applyAlignment="1">
      <alignment horizontal="center" vertical="center"/>
    </xf>
    <xf numFmtId="0" fontId="1" fillId="3" borderId="0" xfId="4" applyFill="1">
      <alignment vertical="center"/>
    </xf>
    <xf numFmtId="176" fontId="46" fillId="3" borderId="0" xfId="4" applyNumberFormat="1" applyFont="1" applyFill="1" applyAlignment="1">
      <alignment horizontal="center" vertical="center"/>
    </xf>
    <xf numFmtId="0" fontId="44" fillId="3" borderId="93" xfId="4" applyFont="1" applyFill="1" applyBorder="1" applyAlignment="1">
      <alignment horizontal="center" vertical="center"/>
    </xf>
    <xf numFmtId="176" fontId="46" fillId="3" borderId="93" xfId="4" applyNumberFormat="1" applyFont="1" applyFill="1" applyBorder="1" applyAlignment="1">
      <alignment horizontal="center" vertical="center"/>
    </xf>
    <xf numFmtId="0" fontId="1" fillId="3" borderId="94" xfId="4" applyFill="1" applyBorder="1">
      <alignment vertical="center"/>
    </xf>
    <xf numFmtId="0" fontId="1" fillId="3" borderId="95" xfId="4" applyFill="1" applyBorder="1">
      <alignment vertical="center"/>
    </xf>
    <xf numFmtId="0" fontId="1" fillId="3" borderId="30" xfId="4" applyFill="1" applyBorder="1">
      <alignment vertical="center"/>
    </xf>
    <xf numFmtId="0" fontId="42" fillId="0" borderId="0" xfId="4" applyFont="1">
      <alignment vertical="center"/>
    </xf>
    <xf numFmtId="0" fontId="35" fillId="0" borderId="95" xfId="4" applyFont="1" applyBorder="1" applyAlignment="1">
      <alignment vertical="center" shrinkToFit="1"/>
    </xf>
    <xf numFmtId="0" fontId="0" fillId="0" borderId="30" xfId="0" applyBorder="1">
      <alignment vertical="center"/>
    </xf>
    <xf numFmtId="0" fontId="0" fillId="0" borderId="27" xfId="0" applyBorder="1">
      <alignment vertical="center"/>
    </xf>
    <xf numFmtId="0" fontId="0" fillId="0" borderId="28" xfId="0" applyBorder="1">
      <alignment vertical="center"/>
    </xf>
    <xf numFmtId="0" fontId="0" fillId="0" borderId="94" xfId="0" applyBorder="1">
      <alignment vertical="center"/>
    </xf>
    <xf numFmtId="0" fontId="0" fillId="8" borderId="0" xfId="0" applyFill="1">
      <alignment vertical="center"/>
    </xf>
    <xf numFmtId="0" fontId="1" fillId="8" borderId="0" xfId="4" applyFill="1">
      <alignment vertical="center"/>
    </xf>
    <xf numFmtId="0" fontId="50" fillId="0" borderId="0" xfId="0" applyFont="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0" xfId="0" applyFont="1">
      <alignment vertical="center"/>
    </xf>
    <xf numFmtId="0" fontId="15" fillId="0" borderId="0" xfId="55" applyFont="1" applyAlignment="1" applyProtection="1">
      <alignment horizontal="left"/>
      <protection locked="0"/>
    </xf>
    <xf numFmtId="0" fontId="31" fillId="0" borderId="0" xfId="55" applyFont="1" applyProtection="1">
      <alignment vertical="center"/>
      <protection locked="0"/>
    </xf>
    <xf numFmtId="0" fontId="31" fillId="0" borderId="0" xfId="55" applyFont="1" applyAlignment="1" applyProtection="1">
      <alignment vertical="center" shrinkToFit="1"/>
      <protection locked="0"/>
    </xf>
    <xf numFmtId="0" fontId="31" fillId="0" borderId="0" xfId="55" applyFont="1" applyAlignment="1">
      <alignment vertical="center" shrinkToFit="1"/>
    </xf>
    <xf numFmtId="0" fontId="53" fillId="0" borderId="0" xfId="55" applyFont="1" applyAlignment="1" applyProtection="1">
      <alignment horizontal="left" vertical="center"/>
      <protection locked="0"/>
    </xf>
    <xf numFmtId="0" fontId="35" fillId="0" borderId="96" xfId="4" applyFont="1" applyBorder="1" applyAlignment="1">
      <alignment vertical="center" shrinkToFit="1"/>
    </xf>
    <xf numFmtId="0" fontId="35" fillId="0" borderId="97" xfId="4" applyFont="1" applyBorder="1" applyAlignment="1">
      <alignment horizontal="center" vertical="center"/>
    </xf>
    <xf numFmtId="0" fontId="35" fillId="0" borderId="20" xfId="4" applyFont="1" applyBorder="1" applyAlignment="1">
      <alignment vertical="center" shrinkToFit="1"/>
    </xf>
    <xf numFmtId="0" fontId="1" fillId="2" borderId="42" xfId="4" applyFill="1" applyBorder="1" applyAlignment="1">
      <alignment horizontal="center" vertical="center"/>
    </xf>
    <xf numFmtId="0" fontId="1" fillId="2" borderId="20" xfId="4" applyFill="1" applyBorder="1" applyAlignment="1">
      <alignment horizontal="center" vertical="center"/>
    </xf>
    <xf numFmtId="0" fontId="1" fillId="2" borderId="19" xfId="4" applyFill="1" applyBorder="1" applyAlignment="1">
      <alignment horizontal="center" vertical="center"/>
    </xf>
    <xf numFmtId="0" fontId="1" fillId="2" borderId="46" xfId="4" applyFill="1" applyBorder="1" applyAlignment="1">
      <alignment horizontal="center" vertical="center"/>
    </xf>
    <xf numFmtId="0" fontId="1" fillId="0" borderId="17" xfId="4" applyBorder="1" applyAlignment="1">
      <alignment horizontal="center" vertical="center"/>
    </xf>
    <xf numFmtId="0" fontId="1" fillId="0" borderId="19" xfId="4" applyBorder="1" applyAlignment="1">
      <alignment horizontal="center" vertical="center"/>
    </xf>
    <xf numFmtId="0" fontId="35" fillId="0" borderId="6" xfId="4" applyFont="1" applyBorder="1" applyAlignment="1">
      <alignment horizontal="center" vertical="center" shrinkToFit="1"/>
    </xf>
    <xf numFmtId="0" fontId="38" fillId="0" borderId="98" xfId="55" applyFont="1" applyBorder="1" applyAlignment="1" applyProtection="1">
      <alignment horizontal="center" vertical="center"/>
      <protection locked="0"/>
    </xf>
    <xf numFmtId="0" fontId="37" fillId="0" borderId="29" xfId="55" applyFont="1" applyBorder="1" applyAlignment="1" applyProtection="1">
      <alignment horizontal="left" vertical="center" shrinkToFit="1"/>
      <protection locked="0"/>
    </xf>
    <xf numFmtId="0" fontId="37" fillId="0" borderId="0" xfId="55" applyFont="1" applyAlignment="1" applyProtection="1">
      <alignment horizontal="left" vertical="center" shrinkToFit="1"/>
      <protection locked="0"/>
    </xf>
    <xf numFmtId="0" fontId="1" fillId="0" borderId="29" xfId="55" applyFont="1" applyBorder="1" applyAlignment="1" applyProtection="1">
      <alignment horizontal="center" vertical="center"/>
      <protection locked="0"/>
    </xf>
    <xf numFmtId="0" fontId="1" fillId="0" borderId="0" xfId="55" applyFont="1" applyAlignment="1" applyProtection="1">
      <alignment horizontal="center" vertical="center"/>
      <protection locked="0"/>
    </xf>
    <xf numFmtId="0" fontId="0" fillId="0" borderId="0" xfId="55" applyFont="1" applyAlignment="1">
      <alignment horizontal="center" vertical="center"/>
    </xf>
    <xf numFmtId="0" fontId="1" fillId="0" borderId="0" xfId="55" applyFont="1" applyAlignment="1">
      <alignment horizontal="center" vertical="center"/>
    </xf>
    <xf numFmtId="0" fontId="1" fillId="0" borderId="29" xfId="55" applyFont="1" applyBorder="1" applyAlignment="1" applyProtection="1">
      <alignment horizontal="center" vertical="center" shrinkToFit="1"/>
      <protection locked="0"/>
    </xf>
    <xf numFmtId="0" fontId="0" fillId="0" borderId="10" xfId="55" applyFont="1" applyBorder="1" applyProtection="1">
      <alignment vertical="center"/>
      <protection locked="0"/>
    </xf>
    <xf numFmtId="0" fontId="37" fillId="0" borderId="29" xfId="55" applyFont="1" applyBorder="1" applyAlignment="1" applyProtection="1">
      <alignment vertical="center" shrinkToFit="1"/>
      <protection locked="0"/>
    </xf>
    <xf numFmtId="0" fontId="37" fillId="0" borderId="0" xfId="55" applyFont="1" applyAlignment="1" applyProtection="1">
      <alignment vertical="center" shrinkToFit="1"/>
      <protection locked="0"/>
    </xf>
    <xf numFmtId="0" fontId="1" fillId="0" borderId="29" xfId="55" applyFont="1" applyBorder="1" applyProtection="1">
      <alignment vertical="center"/>
      <protection locked="0"/>
    </xf>
    <xf numFmtId="0" fontId="1" fillId="0" borderId="0" xfId="55" applyFont="1" applyAlignment="1" applyProtection="1">
      <alignment vertical="center" shrinkToFit="1"/>
      <protection locked="0"/>
    </xf>
    <xf numFmtId="0" fontId="1" fillId="0" borderId="0" xfId="55" applyFont="1" applyAlignment="1">
      <alignment vertical="center" shrinkToFit="1"/>
    </xf>
    <xf numFmtId="0" fontId="1" fillId="0" borderId="29" xfId="55" applyFont="1" applyBorder="1" applyAlignment="1" applyProtection="1">
      <alignment vertical="center" shrinkToFit="1"/>
      <protection locked="0"/>
    </xf>
    <xf numFmtId="0" fontId="3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horizontal="left" vertical="top" wrapText="1"/>
    </xf>
    <xf numFmtId="0" fontId="21"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3" borderId="0" xfId="0" applyFont="1" applyFill="1" applyAlignment="1">
      <alignment horizontal="left" vertical="top" wrapText="1"/>
    </xf>
    <xf numFmtId="0" fontId="0" fillId="3" borderId="12" xfId="55" applyFont="1" applyFill="1" applyBorder="1" applyAlignment="1">
      <alignment horizontal="center" vertical="center"/>
    </xf>
    <xf numFmtId="0" fontId="0" fillId="3" borderId="49" xfId="55" applyFont="1" applyFill="1" applyBorder="1" applyAlignment="1">
      <alignment horizontal="center" vertical="center"/>
    </xf>
    <xf numFmtId="0" fontId="0" fillId="3" borderId="16" xfId="55" applyFont="1" applyFill="1" applyBorder="1" applyAlignment="1">
      <alignment horizontal="center" vertical="center"/>
    </xf>
    <xf numFmtId="0" fontId="0" fillId="3" borderId="40" xfId="55" applyFont="1" applyFill="1" applyBorder="1" applyAlignment="1">
      <alignment horizontal="center" vertical="center"/>
    </xf>
    <xf numFmtId="0" fontId="0" fillId="3" borderId="19" xfId="55" applyFont="1" applyFill="1" applyBorder="1" applyAlignment="1">
      <alignment horizontal="center" vertical="center"/>
    </xf>
    <xf numFmtId="0" fontId="0" fillId="3" borderId="46" xfId="55" applyFont="1" applyFill="1" applyBorder="1" applyAlignment="1">
      <alignment horizontal="center" vertical="center"/>
    </xf>
    <xf numFmtId="0" fontId="0" fillId="3" borderId="20" xfId="55" applyFont="1" applyFill="1" applyBorder="1" applyAlignment="1">
      <alignment horizontal="center" vertical="center"/>
    </xf>
    <xf numFmtId="0" fontId="0" fillId="3" borderId="41" xfId="55" applyFont="1" applyFill="1" applyBorder="1" applyAlignment="1">
      <alignment horizontal="center" vertical="center"/>
    </xf>
    <xf numFmtId="0" fontId="0" fillId="0" borderId="19" xfId="55" applyFont="1" applyBorder="1" applyAlignment="1" applyProtection="1">
      <alignment horizontal="center" vertical="center" shrinkToFit="1"/>
      <protection locked="0"/>
    </xf>
    <xf numFmtId="0" fontId="17" fillId="0" borderId="46" xfId="55" applyBorder="1">
      <alignment vertical="center"/>
    </xf>
    <xf numFmtId="0" fontId="17" fillId="0" borderId="41" xfId="55" applyBorder="1">
      <alignment vertical="center"/>
    </xf>
    <xf numFmtId="0" fontId="0" fillId="0" borderId="42" xfId="55" applyFont="1" applyBorder="1" applyAlignment="1" applyProtection="1">
      <alignment horizontal="center" vertical="center" shrinkToFit="1"/>
      <protection locked="0"/>
    </xf>
    <xf numFmtId="0" fontId="17" fillId="0" borderId="20" xfId="55" applyBorder="1">
      <alignment vertical="center"/>
    </xf>
    <xf numFmtId="0" fontId="1" fillId="0" borderId="46" xfId="55" applyFont="1" applyBorder="1" applyAlignment="1" applyProtection="1">
      <alignment horizontal="center" vertical="center" shrinkToFit="1"/>
      <protection locked="0"/>
    </xf>
    <xf numFmtId="0" fontId="1" fillId="0" borderId="20" xfId="55" applyFont="1" applyBorder="1" applyAlignment="1" applyProtection="1">
      <alignment horizontal="center" vertical="center" shrinkToFit="1"/>
      <protection locked="0"/>
    </xf>
    <xf numFmtId="0" fontId="0" fillId="0" borderId="19" xfId="55" applyFont="1" applyBorder="1" applyAlignment="1">
      <alignment horizontal="center" vertical="center" shrinkToFit="1"/>
    </xf>
    <xf numFmtId="0" fontId="1" fillId="0" borderId="46" xfId="55" applyFont="1" applyBorder="1" applyAlignment="1">
      <alignment horizontal="center" vertical="center" shrinkToFit="1"/>
    </xf>
    <xf numFmtId="0" fontId="1" fillId="0" borderId="41" xfId="55" applyFont="1" applyBorder="1" applyAlignment="1">
      <alignment horizontal="center" vertical="center" shrinkToFit="1"/>
    </xf>
    <xf numFmtId="0" fontId="0" fillId="3" borderId="19" xfId="55" applyFont="1" applyFill="1" applyBorder="1" applyAlignment="1" applyProtection="1">
      <alignment horizontal="center" vertical="center" shrinkToFit="1"/>
      <protection locked="0"/>
    </xf>
    <xf numFmtId="0" fontId="17" fillId="3" borderId="46" xfId="55" applyFill="1" applyBorder="1">
      <alignment vertical="center"/>
    </xf>
    <xf numFmtId="0" fontId="17" fillId="3" borderId="41" xfId="55" applyFill="1" applyBorder="1">
      <alignment vertical="center"/>
    </xf>
    <xf numFmtId="0" fontId="0" fillId="3" borderId="42" xfId="55" applyFont="1" applyFill="1" applyBorder="1" applyAlignment="1" applyProtection="1">
      <alignment horizontal="center" vertical="center" shrinkToFit="1"/>
      <protection locked="0"/>
    </xf>
    <xf numFmtId="0" fontId="1" fillId="3" borderId="46" xfId="55" applyFont="1" applyFill="1" applyBorder="1" applyAlignment="1" applyProtection="1">
      <alignment horizontal="center" vertical="center" shrinkToFit="1"/>
      <protection locked="0"/>
    </xf>
    <xf numFmtId="0" fontId="1" fillId="3" borderId="20" xfId="55" applyFont="1" applyFill="1" applyBorder="1" applyAlignment="1" applyProtection="1">
      <alignment horizontal="center" vertical="center" shrinkToFit="1"/>
      <protection locked="0"/>
    </xf>
    <xf numFmtId="0" fontId="0" fillId="3" borderId="12" xfId="55" applyFont="1" applyFill="1" applyBorder="1" applyAlignment="1" applyProtection="1">
      <alignment horizontal="center" vertical="center" shrinkToFit="1"/>
      <protection locked="0"/>
    </xf>
    <xf numFmtId="0" fontId="17" fillId="3" borderId="49" xfId="55" applyFill="1" applyBorder="1">
      <alignment vertical="center"/>
    </xf>
    <xf numFmtId="0" fontId="17" fillId="3" borderId="40" xfId="55" applyFill="1" applyBorder="1">
      <alignment vertical="center"/>
    </xf>
    <xf numFmtId="0" fontId="0" fillId="3" borderId="48" xfId="55" applyFont="1" applyFill="1" applyBorder="1" applyAlignment="1" applyProtection="1">
      <alignment horizontal="center" vertical="center" shrinkToFit="1"/>
      <protection locked="0"/>
    </xf>
    <xf numFmtId="0" fontId="1" fillId="3" borderId="49" xfId="55" applyFont="1" applyFill="1" applyBorder="1" applyAlignment="1" applyProtection="1">
      <alignment horizontal="center" vertical="center" shrinkToFit="1"/>
      <protection locked="0"/>
    </xf>
    <xf numFmtId="0" fontId="1" fillId="3" borderId="16" xfId="55" applyFont="1" applyFill="1" applyBorder="1" applyAlignment="1" applyProtection="1">
      <alignment horizontal="center" vertical="center" shrinkToFit="1"/>
      <protection locked="0"/>
    </xf>
    <xf numFmtId="0" fontId="1" fillId="0" borderId="14" xfId="55" applyFont="1" applyBorder="1" applyAlignment="1" applyProtection="1">
      <alignment horizontal="center" vertical="center"/>
      <protection locked="0"/>
    </xf>
    <xf numFmtId="0" fontId="17" fillId="0" borderId="23" xfId="55" applyBorder="1">
      <alignment vertical="center"/>
    </xf>
    <xf numFmtId="0" fontId="17" fillId="0" borderId="47" xfId="55" applyBorder="1">
      <alignment vertical="center"/>
    </xf>
    <xf numFmtId="0" fontId="0" fillId="0" borderId="14" xfId="55" applyFont="1" applyBorder="1" applyAlignment="1">
      <alignment horizontal="center" vertical="center"/>
    </xf>
    <xf numFmtId="0" fontId="17" fillId="0" borderId="13" xfId="55" applyBorder="1">
      <alignment vertical="center"/>
    </xf>
    <xf numFmtId="0" fontId="1" fillId="0" borderId="23" xfId="55" applyFont="1" applyBorder="1" applyAlignment="1">
      <alignment horizontal="center" vertical="center"/>
    </xf>
    <xf numFmtId="0" fontId="1" fillId="0" borderId="47" xfId="55" applyFont="1" applyBorder="1" applyAlignment="1">
      <alignment horizontal="center" vertical="center"/>
    </xf>
    <xf numFmtId="0" fontId="0" fillId="0" borderId="30" xfId="55" applyFont="1" applyBorder="1" applyAlignment="1" applyProtection="1">
      <alignment horizontal="center" vertical="center" shrinkToFit="1"/>
      <protection locked="0"/>
    </xf>
    <xf numFmtId="0" fontId="17" fillId="0" borderId="31" xfId="55" applyBorder="1">
      <alignment vertical="center"/>
    </xf>
    <xf numFmtId="0" fontId="17" fillId="0" borderId="70" xfId="55" applyBorder="1">
      <alignment vertical="center"/>
    </xf>
    <xf numFmtId="0" fontId="0" fillId="0" borderId="33" xfId="55" applyFont="1" applyBorder="1" applyAlignment="1" applyProtection="1">
      <alignment horizontal="center" vertical="center" shrinkToFit="1"/>
      <protection locked="0"/>
    </xf>
    <xf numFmtId="0" fontId="17" fillId="0" borderId="32" xfId="55" applyBorder="1">
      <alignment vertical="center"/>
    </xf>
    <xf numFmtId="0" fontId="1" fillId="0" borderId="31" xfId="55" applyFont="1" applyBorder="1" applyAlignment="1" applyProtection="1">
      <alignment horizontal="center" vertical="center" shrinkToFit="1"/>
      <protection locked="0"/>
    </xf>
    <xf numFmtId="0" fontId="1" fillId="0" borderId="32" xfId="55" applyFont="1" applyBorder="1" applyAlignment="1" applyProtection="1">
      <alignment horizontal="center" vertical="center" shrinkToFit="1"/>
      <protection locked="0"/>
    </xf>
    <xf numFmtId="0" fontId="0" fillId="0" borderId="30" xfId="55" applyFont="1" applyBorder="1" applyAlignment="1">
      <alignment horizontal="center" vertical="center" shrinkToFit="1"/>
    </xf>
    <xf numFmtId="0" fontId="1" fillId="0" borderId="31" xfId="55" applyFont="1" applyBorder="1" applyAlignment="1">
      <alignment horizontal="center" vertical="center" shrinkToFit="1"/>
    </xf>
    <xf numFmtId="0" fontId="1" fillId="0" borderId="70" xfId="55" applyFont="1" applyBorder="1" applyAlignment="1">
      <alignment horizontal="center" vertical="center" shrinkToFit="1"/>
    </xf>
    <xf numFmtId="56" fontId="1" fillId="0" borderId="4" xfId="55" applyNumberFormat="1" applyFont="1" applyBorder="1" applyAlignment="1" applyProtection="1">
      <alignment horizontal="center" vertical="center"/>
      <protection locked="0"/>
    </xf>
    <xf numFmtId="0" fontId="0" fillId="3" borderId="12" xfId="55" applyFont="1" applyFill="1" applyBorder="1" applyAlignment="1">
      <alignment horizontal="center" vertical="center" shrinkToFit="1"/>
    </xf>
    <xf numFmtId="0" fontId="0" fillId="3" borderId="49" xfId="55" applyFont="1" applyFill="1" applyBorder="1" applyAlignment="1">
      <alignment horizontal="center" vertical="center" shrinkToFit="1"/>
    </xf>
    <xf numFmtId="0" fontId="0" fillId="3" borderId="16" xfId="55" applyFont="1" applyFill="1" applyBorder="1" applyAlignment="1">
      <alignment horizontal="center" vertical="center" shrinkToFit="1"/>
    </xf>
    <xf numFmtId="0" fontId="0" fillId="0" borderId="12" xfId="55" applyFont="1" applyBorder="1" applyAlignment="1" applyProtection="1">
      <alignment horizontal="center" vertical="center" shrinkToFit="1"/>
      <protection locked="0"/>
    </xf>
    <xf numFmtId="0" fontId="17" fillId="0" borderId="49" xfId="55" applyBorder="1">
      <alignment vertical="center"/>
    </xf>
    <xf numFmtId="0" fontId="17" fillId="0" borderId="40" xfId="55" applyBorder="1">
      <alignment vertical="center"/>
    </xf>
    <xf numFmtId="0" fontId="0" fillId="0" borderId="48" xfId="55" applyFont="1" applyBorder="1" applyAlignment="1" applyProtection="1">
      <alignment horizontal="center" vertical="center" shrinkToFit="1"/>
      <protection locked="0"/>
    </xf>
    <xf numFmtId="0" fontId="17" fillId="0" borderId="16" xfId="55" applyBorder="1">
      <alignment vertical="center"/>
    </xf>
    <xf numFmtId="0" fontId="1" fillId="0" borderId="49" xfId="55" applyFont="1" applyBorder="1" applyAlignment="1" applyProtection="1">
      <alignment horizontal="center" vertical="center" shrinkToFit="1"/>
      <protection locked="0"/>
    </xf>
    <xf numFmtId="0" fontId="1" fillId="0" borderId="16" xfId="55" applyFont="1" applyBorder="1" applyAlignment="1" applyProtection="1">
      <alignment horizontal="center" vertical="center" shrinkToFit="1"/>
      <protection locked="0"/>
    </xf>
    <xf numFmtId="0" fontId="0" fillId="0" borderId="12" xfId="55" applyFont="1" applyBorder="1" applyAlignment="1">
      <alignment horizontal="center" vertical="center" shrinkToFit="1"/>
    </xf>
    <xf numFmtId="0" fontId="1" fillId="0" borderId="49" xfId="55" applyFont="1" applyBorder="1" applyAlignment="1">
      <alignment horizontal="center" vertical="center" shrinkToFit="1"/>
    </xf>
    <xf numFmtId="0" fontId="1" fillId="0" borderId="40" xfId="55" applyFont="1" applyBorder="1" applyAlignment="1">
      <alignment horizontal="center" vertical="center" shrinkToFit="1"/>
    </xf>
    <xf numFmtId="0" fontId="1" fillId="0" borderId="19" xfId="55" applyFont="1" applyBorder="1" applyAlignment="1" applyProtection="1">
      <alignment horizontal="center" vertical="center" shrinkToFit="1"/>
      <protection locked="0"/>
    </xf>
    <xf numFmtId="0" fontId="55" fillId="0" borderId="46" xfId="55" applyFont="1" applyBorder="1">
      <alignment vertical="center"/>
    </xf>
    <xf numFmtId="0" fontId="55" fillId="0" borderId="41" xfId="55" applyFont="1" applyBorder="1">
      <alignment vertical="center"/>
    </xf>
    <xf numFmtId="0" fontId="0" fillId="0" borderId="49" xfId="55" applyFont="1" applyBorder="1" applyAlignment="1">
      <alignment horizontal="center" vertical="center" shrinkToFit="1"/>
    </xf>
    <xf numFmtId="0" fontId="0" fillId="0" borderId="40" xfId="55" applyFont="1" applyBorder="1" applyAlignment="1">
      <alignment horizontal="center" vertical="center" shrinkToFit="1"/>
    </xf>
    <xf numFmtId="0" fontId="0" fillId="0" borderId="43" xfId="55" applyFont="1" applyBorder="1" applyAlignment="1" applyProtection="1">
      <alignment horizontal="center" vertical="center"/>
      <protection locked="0"/>
    </xf>
    <xf numFmtId="0" fontId="1" fillId="0" borderId="75" xfId="55" applyFont="1" applyBorder="1" applyAlignment="1" applyProtection="1">
      <alignment horizontal="center" vertical="center"/>
      <protection locked="0"/>
    </xf>
    <xf numFmtId="0" fontId="1" fillId="0" borderId="44" xfId="55" applyFont="1" applyBorder="1" applyAlignment="1" applyProtection="1">
      <alignment horizontal="center" vertical="center"/>
      <protection locked="0"/>
    </xf>
    <xf numFmtId="0" fontId="44" fillId="0" borderId="43" xfId="55" applyFont="1" applyBorder="1" applyAlignment="1" applyProtection="1">
      <alignment horizontal="center" vertical="center" shrinkToFit="1"/>
      <protection locked="0"/>
    </xf>
    <xf numFmtId="0" fontId="44" fillId="0" borderId="75" xfId="55" applyFont="1" applyBorder="1" applyAlignment="1" applyProtection="1">
      <alignment horizontal="center" vertical="center" shrinkToFit="1"/>
      <protection locked="0"/>
    </xf>
    <xf numFmtId="0" fontId="44" fillId="0" borderId="44" xfId="55" applyFont="1" applyBorder="1" applyAlignment="1" applyProtection="1">
      <alignment horizontal="center" vertical="center" shrinkToFit="1"/>
      <protection locked="0"/>
    </xf>
    <xf numFmtId="0" fontId="0" fillId="0" borderId="4" xfId="55" applyFont="1" applyBorder="1" applyAlignment="1" applyProtection="1">
      <alignment horizontal="center" vertical="center"/>
      <protection locked="0"/>
    </xf>
    <xf numFmtId="0" fontId="1" fillId="0" borderId="93" xfId="55" applyFont="1" applyBorder="1" applyAlignment="1" applyProtection="1">
      <alignment horizontal="center" vertical="center"/>
      <protection locked="0"/>
    </xf>
    <xf numFmtId="0" fontId="1" fillId="0" borderId="99" xfId="55" applyFont="1" applyBorder="1" applyAlignment="1" applyProtection="1">
      <alignment horizontal="center" vertical="center"/>
      <protection locked="0"/>
    </xf>
    <xf numFmtId="0" fontId="0" fillId="3" borderId="30" xfId="55" applyFont="1" applyFill="1" applyBorder="1" applyAlignment="1" applyProtection="1">
      <alignment horizontal="center" vertical="center" shrinkToFit="1"/>
      <protection locked="0"/>
    </xf>
    <xf numFmtId="0" fontId="0" fillId="3" borderId="31" xfId="55" applyFont="1" applyFill="1" applyBorder="1" applyAlignment="1" applyProtection="1">
      <alignment horizontal="center" vertical="center" shrinkToFit="1"/>
      <protection locked="0"/>
    </xf>
    <xf numFmtId="0" fontId="0" fillId="3" borderId="70" xfId="55" applyFont="1" applyFill="1" applyBorder="1" applyAlignment="1" applyProtection="1">
      <alignment horizontal="center" vertical="center" shrinkToFit="1"/>
      <protection locked="0"/>
    </xf>
    <xf numFmtId="0" fontId="0" fillId="3" borderId="40" xfId="55" applyFont="1" applyFill="1" applyBorder="1" applyAlignment="1">
      <alignment horizontal="center" vertical="center" shrinkToFit="1"/>
    </xf>
    <xf numFmtId="0" fontId="54" fillId="0" borderId="0" xfId="55" applyFont="1" applyAlignment="1" applyProtection="1">
      <alignment horizontal="center" vertical="center" shrinkToFit="1"/>
      <protection hidden="1"/>
    </xf>
    <xf numFmtId="0" fontId="32" fillId="0" borderId="29" xfId="55" applyFont="1" applyBorder="1" applyAlignment="1" applyProtection="1">
      <alignment horizontal="center" vertical="center" shrinkToFit="1"/>
      <protection hidden="1"/>
    </xf>
    <xf numFmtId="0" fontId="0" fillId="3" borderId="49" xfId="55" applyFont="1" applyFill="1" applyBorder="1" applyAlignment="1" applyProtection="1">
      <alignment horizontal="center" vertical="center" shrinkToFit="1"/>
      <protection locked="0"/>
    </xf>
    <xf numFmtId="0" fontId="0" fillId="3" borderId="40" xfId="55" applyFont="1" applyFill="1" applyBorder="1" applyAlignment="1" applyProtection="1">
      <alignment horizontal="center" vertical="center" shrinkToFit="1"/>
      <protection locked="0"/>
    </xf>
    <xf numFmtId="0" fontId="16" fillId="0" borderId="78" xfId="55" applyFont="1" applyBorder="1" applyAlignment="1" applyProtection="1">
      <alignment horizontal="center" vertical="center"/>
      <protection hidden="1"/>
    </xf>
    <xf numFmtId="0" fontId="16" fillId="0" borderId="53" xfId="55" applyFont="1" applyBorder="1">
      <alignment vertical="center"/>
    </xf>
    <xf numFmtId="0" fontId="15" fillId="0" borderId="38" xfId="55" applyFont="1" applyBorder="1" applyAlignment="1" applyProtection="1">
      <alignment horizontal="center" vertical="center"/>
      <protection hidden="1"/>
    </xf>
    <xf numFmtId="0" fontId="15" fillId="0" borderId="77" xfId="55" applyFont="1" applyBorder="1" applyAlignment="1" applyProtection="1">
      <alignment horizontal="center" vertical="center"/>
      <protection hidden="1"/>
    </xf>
    <xf numFmtId="0" fontId="17" fillId="0" borderId="77" xfId="55" applyBorder="1">
      <alignment vertical="center"/>
    </xf>
    <xf numFmtId="0" fontId="16" fillId="0" borderId="45" xfId="55" applyFont="1" applyBorder="1">
      <alignment vertical="center"/>
    </xf>
    <xf numFmtId="0" fontId="0" fillId="0" borderId="0" xfId="55" applyFont="1" applyAlignment="1">
      <alignment horizontal="center" vertical="center"/>
    </xf>
    <xf numFmtId="0" fontId="17" fillId="0" borderId="0" xfId="55">
      <alignment vertical="center"/>
    </xf>
    <xf numFmtId="0" fontId="15" fillId="0" borderId="64" xfId="55" applyFont="1" applyBorder="1" applyAlignment="1" applyProtection="1">
      <alignment horizontal="center" vertical="center" wrapText="1"/>
      <protection locked="0"/>
    </xf>
    <xf numFmtId="0" fontId="17" fillId="0" borderId="65" xfId="55" applyBorder="1">
      <alignment vertical="center"/>
    </xf>
    <xf numFmtId="0" fontId="17" fillId="0" borderId="71" xfId="55" applyBorder="1">
      <alignment vertical="center"/>
    </xf>
    <xf numFmtId="0" fontId="17" fillId="0" borderId="72" xfId="55" applyBorder="1">
      <alignment vertical="center"/>
    </xf>
    <xf numFmtId="0" fontId="17" fillId="0" borderId="73" xfId="55" applyBorder="1">
      <alignment vertical="center"/>
    </xf>
    <xf numFmtId="0" fontId="17" fillId="0" borderId="74" xfId="55" applyBorder="1">
      <alignment vertical="center"/>
    </xf>
    <xf numFmtId="0" fontId="15" fillId="0" borderId="76" xfId="55" applyFont="1" applyBorder="1" applyAlignment="1" applyProtection="1">
      <alignment horizontal="center" vertical="center"/>
      <protection locked="0"/>
    </xf>
    <xf numFmtId="0" fontId="13" fillId="0" borderId="33" xfId="55" applyFont="1" applyBorder="1" applyAlignment="1" applyProtection="1">
      <alignment horizontal="center" vertical="center" shrinkToFit="1"/>
      <protection locked="0"/>
    </xf>
    <xf numFmtId="0" fontId="13" fillId="0" borderId="31" xfId="55" applyFont="1" applyBorder="1" applyAlignment="1">
      <alignment horizontal="center" vertical="center"/>
    </xf>
    <xf numFmtId="0" fontId="13" fillId="0" borderId="70" xfId="55" applyFont="1" applyBorder="1" applyAlignment="1">
      <alignment horizontal="center" vertical="center"/>
    </xf>
    <xf numFmtId="0" fontId="13" fillId="0" borderId="3" xfId="55" applyFont="1" applyBorder="1" applyAlignment="1">
      <alignment horizontal="center" vertical="center"/>
    </xf>
    <xf numFmtId="0" fontId="13" fillId="0" borderId="34" xfId="55" applyFont="1" applyBorder="1" applyAlignment="1">
      <alignment horizontal="center" vertical="center"/>
    </xf>
    <xf numFmtId="0" fontId="13" fillId="0" borderId="51" xfId="55" applyFont="1" applyBorder="1" applyAlignment="1">
      <alignment horizontal="center" vertical="center"/>
    </xf>
    <xf numFmtId="0" fontId="15" fillId="0" borderId="33" xfId="55" applyFont="1" applyBorder="1" applyAlignment="1" applyProtection="1">
      <alignment horizontal="center" vertical="center"/>
      <protection hidden="1"/>
    </xf>
    <xf numFmtId="0" fontId="15" fillId="0" borderId="32" xfId="55" applyFont="1" applyBorder="1" applyAlignment="1" applyProtection="1">
      <alignment horizontal="center" vertical="center"/>
      <protection hidden="1"/>
    </xf>
    <xf numFmtId="0" fontId="15" fillId="0" borderId="3" xfId="55" applyFont="1" applyBorder="1" applyAlignment="1" applyProtection="1">
      <alignment horizontal="center" vertical="center"/>
      <protection hidden="1"/>
    </xf>
    <xf numFmtId="0" fontId="15" fillId="0" borderId="35" xfId="55" applyFont="1" applyBorder="1" applyAlignment="1" applyProtection="1">
      <alignment horizontal="center" vertical="center"/>
      <protection hidden="1"/>
    </xf>
    <xf numFmtId="0" fontId="15" fillId="0" borderId="30" xfId="55" applyFont="1" applyBorder="1" applyAlignment="1" applyProtection="1">
      <alignment horizontal="center" vertical="center"/>
      <protection hidden="1"/>
    </xf>
    <xf numFmtId="0" fontId="15" fillId="0" borderId="54" xfId="55" applyFont="1" applyBorder="1" applyAlignment="1" applyProtection="1">
      <alignment horizontal="center" vertical="center"/>
      <protection hidden="1"/>
    </xf>
    <xf numFmtId="0" fontId="1" fillId="0" borderId="12" xfId="55" applyFont="1" applyBorder="1" applyAlignment="1" applyProtection="1">
      <alignment horizontal="center" vertical="center" shrinkToFit="1"/>
      <protection locked="0"/>
    </xf>
    <xf numFmtId="0" fontId="55" fillId="0" borderId="49" xfId="55" applyFont="1" applyBorder="1">
      <alignment vertical="center"/>
    </xf>
    <xf numFmtId="0" fontId="55" fillId="0" borderId="40" xfId="55" applyFont="1" applyBorder="1">
      <alignment vertical="center"/>
    </xf>
    <xf numFmtId="0" fontId="15" fillId="0" borderId="18" xfId="55" applyFont="1" applyBorder="1" applyAlignment="1" applyProtection="1">
      <alignment horizontal="center" vertical="center"/>
      <protection hidden="1"/>
    </xf>
    <xf numFmtId="0" fontId="15" fillId="0" borderId="79" xfId="55" applyFont="1" applyBorder="1" applyAlignment="1" applyProtection="1">
      <alignment horizontal="center" vertical="center"/>
      <protection hidden="1"/>
    </xf>
    <xf numFmtId="0" fontId="15" fillId="0" borderId="39" xfId="55" applyFont="1" applyBorder="1" applyAlignment="1" applyProtection="1">
      <alignment horizontal="center" vertical="center"/>
      <protection hidden="1"/>
    </xf>
    <xf numFmtId="0" fontId="17" fillId="0" borderId="39" xfId="55" applyBorder="1">
      <alignment vertical="center"/>
    </xf>
    <xf numFmtId="0" fontId="13" fillId="0" borderId="4" xfId="55" applyFont="1" applyBorder="1" applyAlignment="1">
      <alignment horizontal="center" vertical="center"/>
    </xf>
    <xf numFmtId="0" fontId="13" fillId="0" borderId="23" xfId="55" applyFont="1" applyBorder="1" applyAlignment="1">
      <alignment horizontal="center" vertical="center"/>
    </xf>
    <xf numFmtId="0" fontId="13" fillId="0" borderId="47" xfId="55" applyFont="1" applyBorder="1" applyAlignment="1">
      <alignment horizontal="center" vertical="center"/>
    </xf>
    <xf numFmtId="0" fontId="17" fillId="0" borderId="66" xfId="55" applyBorder="1">
      <alignment vertical="center"/>
    </xf>
    <xf numFmtId="0" fontId="17" fillId="0" borderId="67" xfId="55" applyBorder="1">
      <alignment vertical="center"/>
    </xf>
    <xf numFmtId="0" fontId="17" fillId="0" borderId="62" xfId="55" applyBorder="1">
      <alignment vertical="center"/>
    </xf>
    <xf numFmtId="0" fontId="17" fillId="0" borderId="63" xfId="55" applyBorder="1">
      <alignment vertical="center"/>
    </xf>
    <xf numFmtId="0" fontId="15" fillId="0" borderId="4" xfId="55" applyFont="1" applyBorder="1" applyAlignment="1" applyProtection="1">
      <alignment horizontal="center" vertical="center"/>
      <protection hidden="1"/>
    </xf>
    <xf numFmtId="0" fontId="15" fillId="0" borderId="13" xfId="55" applyFont="1" applyBorder="1" applyAlignment="1" applyProtection="1">
      <alignment horizontal="center" vertical="center"/>
      <protection hidden="1"/>
    </xf>
    <xf numFmtId="0" fontId="15" fillId="0" borderId="14" xfId="55" applyFont="1" applyBorder="1" applyAlignment="1" applyProtection="1">
      <alignment horizontal="center" vertical="center"/>
      <protection hidden="1"/>
    </xf>
    <xf numFmtId="0" fontId="15" fillId="0" borderId="11" xfId="55" applyFont="1" applyBorder="1" applyAlignment="1" applyProtection="1">
      <alignment horizontal="center" vertical="center"/>
      <protection hidden="1"/>
    </xf>
    <xf numFmtId="0" fontId="16" fillId="0" borderId="52" xfId="55" applyFont="1" applyBorder="1" applyAlignment="1" applyProtection="1">
      <alignment horizontal="center" vertical="center"/>
      <protection hidden="1"/>
    </xf>
    <xf numFmtId="0" fontId="16" fillId="0" borderId="45" xfId="55" applyFont="1" applyBorder="1" applyAlignment="1" applyProtection="1">
      <alignment horizontal="center" vertical="center"/>
      <protection hidden="1"/>
    </xf>
    <xf numFmtId="0" fontId="15" fillId="0" borderId="57" xfId="55" applyFont="1" applyBorder="1" applyAlignment="1" applyProtection="1">
      <alignment horizontal="center" vertical="center"/>
      <protection locked="0"/>
    </xf>
    <xf numFmtId="0" fontId="15" fillId="0" borderId="39" xfId="55" applyFont="1" applyBorder="1" applyAlignment="1" applyProtection="1">
      <alignment horizontal="center" vertical="center"/>
      <protection locked="0"/>
    </xf>
    <xf numFmtId="0" fontId="15" fillId="0" borderId="57" xfId="55" applyFont="1" applyBorder="1" applyAlignment="1" applyProtection="1">
      <alignment horizontal="center" vertical="center" wrapText="1"/>
      <protection locked="0"/>
    </xf>
    <xf numFmtId="0" fontId="15" fillId="0" borderId="39" xfId="55" applyFont="1" applyBorder="1" applyAlignment="1" applyProtection="1">
      <alignment horizontal="center" vertical="center" wrapText="1"/>
      <protection locked="0"/>
    </xf>
    <xf numFmtId="0" fontId="15" fillId="0" borderId="52" xfId="55" applyFont="1" applyBorder="1" applyAlignment="1" applyProtection="1">
      <alignment horizontal="center" vertical="center"/>
      <protection locked="0"/>
    </xf>
    <xf numFmtId="0" fontId="15" fillId="0" borderId="53" xfId="55" applyFont="1" applyBorder="1" applyAlignment="1" applyProtection="1">
      <alignment horizontal="center" vertical="center"/>
      <protection locked="0"/>
    </xf>
    <xf numFmtId="0" fontId="13" fillId="0" borderId="1" xfId="55" applyFont="1" applyBorder="1" applyAlignment="1" applyProtection="1">
      <alignment horizontal="center" vertical="center" shrinkToFit="1"/>
      <protection locked="0"/>
    </xf>
    <xf numFmtId="0" fontId="13" fillId="0" borderId="25" xfId="55" applyFont="1" applyBorder="1" applyAlignment="1" applyProtection="1">
      <alignment horizontal="center" vertical="center" shrinkToFit="1"/>
      <protection locked="0"/>
    </xf>
    <xf numFmtId="0" fontId="13" fillId="0" borderId="50" xfId="55" applyFont="1" applyBorder="1" applyAlignment="1" applyProtection="1">
      <alignment horizontal="center" vertical="center" shrinkToFit="1"/>
      <protection locked="0"/>
    </xf>
    <xf numFmtId="0" fontId="13" fillId="0" borderId="4" xfId="55" applyFont="1" applyBorder="1" applyAlignment="1" applyProtection="1">
      <alignment horizontal="center" vertical="center" shrinkToFit="1"/>
      <protection locked="0"/>
    </xf>
    <xf numFmtId="0" fontId="13" fillId="0" borderId="23" xfId="55" applyFont="1" applyBorder="1" applyAlignment="1" applyProtection="1">
      <alignment horizontal="center" vertical="center" shrinkToFit="1"/>
      <protection locked="0"/>
    </xf>
    <xf numFmtId="0" fontId="13" fillId="0" borderId="47" xfId="55" applyFont="1" applyBorder="1" applyAlignment="1" applyProtection="1">
      <alignment horizontal="center" vertical="center" shrinkToFit="1"/>
      <protection locked="0"/>
    </xf>
    <xf numFmtId="0" fontId="15" fillId="0" borderId="58" xfId="55" applyFont="1" applyBorder="1" applyAlignment="1" applyProtection="1">
      <alignment horizontal="center" vertical="center" wrapText="1"/>
      <protection locked="0"/>
    </xf>
    <xf numFmtId="0" fontId="15" fillId="0" borderId="59" xfId="55" applyFont="1" applyBorder="1" applyAlignment="1" applyProtection="1">
      <alignment horizontal="center" vertical="center" wrapText="1"/>
      <protection locked="0"/>
    </xf>
    <xf numFmtId="0" fontId="15" fillId="0" borderId="60" xfId="55" applyFont="1" applyBorder="1" applyAlignment="1" applyProtection="1">
      <alignment horizontal="center" vertical="center" wrapText="1"/>
      <protection locked="0"/>
    </xf>
    <xf numFmtId="0" fontId="15" fillId="0" borderId="61" xfId="55" applyFont="1" applyBorder="1" applyAlignment="1" applyProtection="1">
      <alignment horizontal="center" vertical="center" wrapText="1"/>
      <protection locked="0"/>
    </xf>
    <xf numFmtId="0" fontId="15" fillId="0" borderId="62" xfId="55" applyFont="1" applyBorder="1" applyAlignment="1" applyProtection="1">
      <alignment horizontal="center" vertical="center" wrapText="1"/>
      <protection locked="0"/>
    </xf>
    <xf numFmtId="0" fontId="15" fillId="0" borderId="63" xfId="55" applyFont="1" applyBorder="1" applyAlignment="1" applyProtection="1">
      <alignment horizontal="center" vertical="center" wrapText="1"/>
      <protection locked="0"/>
    </xf>
    <xf numFmtId="0" fontId="15" fillId="0" borderId="1" xfId="55" applyFont="1" applyBorder="1" applyAlignment="1" applyProtection="1">
      <alignment horizontal="center" vertical="center"/>
      <protection hidden="1"/>
    </xf>
    <xf numFmtId="0" fontId="15" fillId="0" borderId="26" xfId="55" applyFont="1" applyBorder="1" applyAlignment="1" applyProtection="1">
      <alignment horizontal="center" vertical="center"/>
      <protection hidden="1"/>
    </xf>
    <xf numFmtId="0" fontId="15" fillId="0" borderId="24" xfId="55" applyFont="1" applyBorder="1" applyAlignment="1" applyProtection="1">
      <alignment horizontal="center" vertical="center"/>
      <protection hidden="1"/>
    </xf>
    <xf numFmtId="0" fontId="15" fillId="0" borderId="57" xfId="55" applyFont="1" applyBorder="1" applyAlignment="1" applyProtection="1">
      <alignment horizontal="center" vertical="center"/>
      <protection hidden="1"/>
    </xf>
    <xf numFmtId="0" fontId="15" fillId="0" borderId="1" xfId="55" applyFont="1" applyBorder="1" applyAlignment="1" applyProtection="1">
      <alignment horizontal="center" vertical="center"/>
      <protection locked="0"/>
    </xf>
    <xf numFmtId="0" fontId="15" fillId="0" borderId="26" xfId="55" applyFont="1" applyBorder="1" applyAlignment="1" applyProtection="1">
      <alignment horizontal="center" vertical="center"/>
      <protection locked="0"/>
    </xf>
    <xf numFmtId="0" fontId="15" fillId="0" borderId="3" xfId="55" applyFont="1" applyBorder="1" applyAlignment="1" applyProtection="1">
      <alignment horizontal="center" vertical="center"/>
      <protection locked="0"/>
    </xf>
    <xf numFmtId="0" fontId="15" fillId="0" borderId="35" xfId="55" applyFont="1" applyBorder="1" applyAlignment="1" applyProtection="1">
      <alignment horizontal="center" vertical="center"/>
      <protection locked="0"/>
    </xf>
    <xf numFmtId="0" fontId="15" fillId="0" borderId="24" xfId="55" applyFont="1" applyBorder="1" applyAlignment="1" applyProtection="1">
      <alignment horizontal="center" vertical="center"/>
      <protection locked="0"/>
    </xf>
    <xf numFmtId="0" fontId="15" fillId="0" borderId="54" xfId="55" applyFont="1" applyBorder="1" applyAlignment="1" applyProtection="1">
      <alignment horizontal="center" vertical="center"/>
      <protection locked="0"/>
    </xf>
    <xf numFmtId="0" fontId="31" fillId="0" borderId="1" xfId="55" applyFont="1" applyBorder="1" applyAlignment="1" applyProtection="1">
      <alignment horizontal="center" vertical="center" shrinkToFit="1"/>
      <protection locked="0"/>
    </xf>
    <xf numFmtId="0" fontId="31" fillId="0" borderId="25" xfId="55" applyFont="1" applyBorder="1" applyAlignment="1" applyProtection="1">
      <alignment horizontal="center" vertical="center" shrinkToFit="1"/>
      <protection locked="0"/>
    </xf>
    <xf numFmtId="0" fontId="31" fillId="0" borderId="50" xfId="55" applyFont="1" applyBorder="1" applyAlignment="1" applyProtection="1">
      <alignment horizontal="center" vertical="center" shrinkToFit="1"/>
      <protection locked="0"/>
    </xf>
    <xf numFmtId="0" fontId="31" fillId="0" borderId="3" xfId="55" applyFont="1" applyBorder="1" applyAlignment="1" applyProtection="1">
      <alignment horizontal="center" vertical="center" shrinkToFit="1"/>
      <protection locked="0"/>
    </xf>
    <xf numFmtId="0" fontId="31" fillId="0" borderId="34" xfId="55" applyFont="1" applyBorder="1" applyAlignment="1" applyProtection="1">
      <alignment horizontal="center" vertical="center" shrinkToFit="1"/>
      <protection locked="0"/>
    </xf>
    <xf numFmtId="0" fontId="31" fillId="0" borderId="51" xfId="55" applyFont="1" applyBorder="1" applyAlignment="1" applyProtection="1">
      <alignment horizontal="center" vertical="center" shrinkToFit="1"/>
      <protection locked="0"/>
    </xf>
    <xf numFmtId="0" fontId="13" fillId="0" borderId="1" xfId="91" applyFont="1" applyBorder="1" applyAlignment="1" applyProtection="1">
      <alignment horizontal="center" vertical="center" shrinkToFit="1"/>
      <protection locked="0"/>
    </xf>
    <xf numFmtId="0" fontId="13" fillId="0" borderId="25" xfId="91" applyFont="1" applyBorder="1" applyAlignment="1" applyProtection="1">
      <alignment horizontal="center" vertical="center" shrinkToFit="1"/>
      <protection locked="0"/>
    </xf>
    <xf numFmtId="0" fontId="13" fillId="0" borderId="26" xfId="91" applyFont="1" applyBorder="1" applyAlignment="1" applyProtection="1">
      <alignment horizontal="center" vertical="center" shrinkToFit="1"/>
      <protection locked="0"/>
    </xf>
    <xf numFmtId="0" fontId="13" fillId="0" borderId="3" xfId="91" applyFont="1" applyBorder="1" applyAlignment="1" applyProtection="1">
      <alignment horizontal="center" vertical="center" shrinkToFit="1"/>
      <protection locked="0"/>
    </xf>
    <xf numFmtId="0" fontId="13" fillId="0" borderId="34" xfId="91" applyFont="1" applyBorder="1" applyAlignment="1" applyProtection="1">
      <alignment horizontal="center" vertical="center" shrinkToFit="1"/>
      <protection locked="0"/>
    </xf>
    <xf numFmtId="0" fontId="13" fillId="0" borderId="35" xfId="91" applyFont="1" applyBorder="1" applyAlignment="1" applyProtection="1">
      <alignment horizontal="center" vertical="center" shrinkToFit="1"/>
      <protection locked="0"/>
    </xf>
    <xf numFmtId="0" fontId="13" fillId="0" borderId="24" xfId="91" applyFont="1" applyBorder="1" applyAlignment="1" applyProtection="1">
      <alignment horizontal="center" vertical="center" shrinkToFit="1"/>
      <protection locked="0"/>
    </xf>
    <xf numFmtId="0" fontId="13" fillId="0" borderId="54" xfId="91" applyFont="1" applyBorder="1" applyAlignment="1" applyProtection="1">
      <alignment horizontal="center" vertical="center" shrinkToFit="1"/>
      <protection locked="0"/>
    </xf>
    <xf numFmtId="0" fontId="13" fillId="0" borderId="50" xfId="91" applyFont="1" applyBorder="1" applyAlignment="1" applyProtection="1">
      <alignment horizontal="center" vertical="center" shrinkToFit="1"/>
      <protection locked="0"/>
    </xf>
    <xf numFmtId="0" fontId="13" fillId="0" borderId="51" xfId="91" applyFont="1" applyBorder="1" applyAlignment="1" applyProtection="1">
      <alignment horizontal="center" vertical="center" shrinkToFit="1"/>
      <protection locked="0"/>
    </xf>
    <xf numFmtId="0" fontId="13" fillId="0" borderId="31" xfId="55" applyFont="1" applyBorder="1" applyAlignment="1">
      <alignment horizontal="center" vertical="center" shrinkToFit="1"/>
    </xf>
    <xf numFmtId="0" fontId="13" fillId="0" borderId="70" xfId="55" applyFont="1" applyBorder="1" applyAlignment="1">
      <alignment horizontal="center" vertical="center" shrinkToFit="1"/>
    </xf>
    <xf numFmtId="0" fontId="13" fillId="0" borderId="3" xfId="55" applyFont="1" applyBorder="1" applyAlignment="1">
      <alignment horizontal="center" vertical="center" shrinkToFit="1"/>
    </xf>
    <xf numFmtId="0" fontId="13" fillId="0" borderId="34" xfId="55" applyFont="1" applyBorder="1" applyAlignment="1">
      <alignment horizontal="center" vertical="center" shrinkToFit="1"/>
    </xf>
    <xf numFmtId="0" fontId="13" fillId="0" borderId="51" xfId="55" applyFont="1" applyBorder="1" applyAlignment="1">
      <alignment horizontal="center" vertical="center" shrinkToFit="1"/>
    </xf>
    <xf numFmtId="0" fontId="13" fillId="0" borderId="4" xfId="55" applyFont="1" applyBorder="1" applyAlignment="1">
      <alignment horizontal="center" vertical="center" shrinkToFit="1"/>
    </xf>
    <xf numFmtId="0" fontId="13" fillId="0" borderId="23" xfId="55" applyFont="1" applyBorder="1" applyAlignment="1">
      <alignment horizontal="center" vertical="center" shrinkToFit="1"/>
    </xf>
    <xf numFmtId="0" fontId="13" fillId="0" borderId="47" xfId="55" applyFont="1" applyBorder="1" applyAlignment="1">
      <alignment horizontal="center" vertical="center" shrinkToFit="1"/>
    </xf>
    <xf numFmtId="0" fontId="1" fillId="0" borderId="48" xfId="55" applyFont="1" applyBorder="1" applyAlignment="1" applyProtection="1">
      <alignment horizontal="center" vertical="center" shrinkToFit="1"/>
      <protection locked="0"/>
    </xf>
    <xf numFmtId="0" fontId="16" fillId="0" borderId="0" xfId="0" applyFont="1" applyAlignment="1" applyProtection="1">
      <alignment horizontal="center" vertical="center"/>
      <protection locked="0"/>
    </xf>
    <xf numFmtId="0" fontId="56" fillId="0" borderId="43" xfId="55" applyFont="1" applyBorder="1" applyAlignment="1" applyProtection="1">
      <alignment horizontal="center" vertical="center" shrinkToFit="1"/>
      <protection locked="0"/>
    </xf>
    <xf numFmtId="0" fontId="56" fillId="0" borderId="75" xfId="55" applyFont="1" applyBorder="1" applyAlignment="1" applyProtection="1">
      <alignment horizontal="center" vertical="center" shrinkToFit="1"/>
      <protection locked="0"/>
    </xf>
    <xf numFmtId="0" fontId="56" fillId="0" borderId="44" xfId="55" applyFont="1" applyBorder="1" applyAlignment="1" applyProtection="1">
      <alignment horizontal="center" vertical="center" shrinkToFit="1"/>
      <protection locked="0"/>
    </xf>
    <xf numFmtId="0" fontId="1" fillId="0" borderId="12" xfId="55" applyFont="1" applyBorder="1" applyAlignment="1">
      <alignment horizontal="center" vertical="center" shrinkToFit="1"/>
    </xf>
    <xf numFmtId="0" fontId="1" fillId="0" borderId="42" xfId="55" applyFont="1" applyBorder="1" applyAlignment="1" applyProtection="1">
      <alignment horizontal="center" vertical="center" shrinkToFit="1"/>
      <protection locked="0"/>
    </xf>
    <xf numFmtId="0" fontId="1" fillId="0" borderId="19" xfId="55" applyFont="1" applyBorder="1" applyAlignment="1">
      <alignment horizontal="center" vertical="center" shrinkToFit="1"/>
    </xf>
    <xf numFmtId="0" fontId="1" fillId="0" borderId="33" xfId="55" applyFont="1" applyBorder="1" applyAlignment="1" applyProtection="1">
      <alignment horizontal="center" vertical="center" shrinkToFit="1"/>
      <protection locked="0"/>
    </xf>
    <xf numFmtId="0" fontId="1" fillId="0" borderId="30" xfId="55" applyFont="1" applyBorder="1" applyAlignment="1">
      <alignment horizontal="center" vertical="center" shrinkToFit="1"/>
    </xf>
    <xf numFmtId="0" fontId="37" fillId="0" borderId="0" xfId="4" applyFont="1" applyAlignment="1">
      <alignment horizontal="center" vertical="center"/>
    </xf>
    <xf numFmtId="0" fontId="0" fillId="0" borderId="0" xfId="0" applyAlignment="1">
      <alignment horizontal="center" vertical="center"/>
    </xf>
    <xf numFmtId="0" fontId="38" fillId="0" borderId="0" xfId="4" applyFont="1" applyAlignment="1">
      <alignment horizontal="center" vertical="center"/>
    </xf>
    <xf numFmtId="176" fontId="1" fillId="0" borderId="27" xfId="4" applyNumberFormat="1" applyBorder="1" applyAlignment="1">
      <alignment horizontal="center" vertical="center"/>
    </xf>
    <xf numFmtId="0" fontId="1" fillId="0" borderId="0" xfId="0" applyFont="1" applyAlignment="1">
      <alignment horizontal="center" vertical="center"/>
    </xf>
    <xf numFmtId="0" fontId="38" fillId="0" borderId="31" xfId="4" applyFont="1" applyBorder="1" applyAlignment="1">
      <alignment horizontal="center" vertical="center"/>
    </xf>
    <xf numFmtId="176" fontId="13" fillId="0" borderId="27" xfId="4" applyNumberFormat="1" applyFont="1" applyBorder="1" applyAlignment="1">
      <alignment horizontal="center" vertical="center"/>
    </xf>
    <xf numFmtId="0" fontId="13" fillId="0" borderId="0" xfId="0" applyFont="1" applyAlignment="1">
      <alignment horizontal="center" vertical="center"/>
    </xf>
    <xf numFmtId="176" fontId="13" fillId="0" borderId="0" xfId="4" applyNumberFormat="1" applyFont="1" applyAlignment="1">
      <alignment horizontal="center" vertical="center"/>
    </xf>
    <xf numFmtId="0" fontId="38" fillId="0" borderId="85" xfId="4" applyFont="1" applyBorder="1" applyAlignment="1">
      <alignment horizontal="center" vertical="center"/>
    </xf>
    <xf numFmtId="0" fontId="38" fillId="0" borderId="86" xfId="4" applyFont="1" applyBorder="1" applyAlignment="1">
      <alignment horizontal="center" vertical="center"/>
    </xf>
    <xf numFmtId="0" fontId="38" fillId="0" borderId="91" xfId="4" applyFont="1" applyBorder="1" applyAlignment="1">
      <alignment horizontal="center" vertical="center"/>
    </xf>
    <xf numFmtId="0" fontId="38" fillId="0" borderId="14" xfId="4" applyFont="1" applyBorder="1" applyAlignment="1">
      <alignment horizontal="center" vertical="center"/>
    </xf>
    <xf numFmtId="0" fontId="38" fillId="0" borderId="23" xfId="4" applyFont="1" applyBorder="1" applyAlignment="1">
      <alignment horizontal="center" vertical="center"/>
    </xf>
    <xf numFmtId="0" fontId="38" fillId="0" borderId="13" xfId="4" applyFont="1" applyBorder="1" applyAlignment="1">
      <alignment horizontal="center" vertical="center"/>
    </xf>
    <xf numFmtId="0" fontId="35" fillId="0" borderId="0" xfId="4" applyFont="1" applyAlignment="1">
      <alignment horizontal="center" vertical="center"/>
    </xf>
    <xf numFmtId="0" fontId="38" fillId="0" borderId="30" xfId="4" applyFont="1" applyBorder="1" applyAlignment="1">
      <alignment horizontal="center" vertical="center"/>
    </xf>
    <xf numFmtId="0" fontId="38" fillId="0" borderId="32" xfId="4" applyFont="1" applyBorder="1" applyAlignment="1">
      <alignment horizontal="center" vertical="center"/>
    </xf>
    <xf numFmtId="0" fontId="45" fillId="0" borderId="32" xfId="4" applyFont="1" applyBorder="1" applyAlignment="1">
      <alignment horizontal="center" vertical="center"/>
    </xf>
    <xf numFmtId="0" fontId="1" fillId="0" borderId="0" xfId="4" applyAlignment="1">
      <alignment horizontal="center" vertical="center" shrinkToFit="1"/>
    </xf>
    <xf numFmtId="0" fontId="35" fillId="0" borderId="23" xfId="4" applyFont="1" applyBorder="1" applyAlignment="1">
      <alignment horizontal="center" vertical="center" shrinkToFit="1"/>
    </xf>
    <xf numFmtId="0" fontId="38" fillId="0" borderId="49" xfId="4" applyFont="1" applyBorder="1" applyAlignment="1">
      <alignment horizontal="center" vertical="center" shrinkToFit="1"/>
    </xf>
    <xf numFmtId="0" fontId="35" fillId="0" borderId="49" xfId="4" applyFont="1" applyBorder="1" applyAlignment="1">
      <alignment horizontal="center" vertical="center" shrinkToFit="1"/>
    </xf>
    <xf numFmtId="0" fontId="38" fillId="0" borderId="2" xfId="4" applyFont="1" applyBorder="1" applyAlignment="1">
      <alignment horizontal="center" vertical="center"/>
    </xf>
    <xf numFmtId="0" fontId="38" fillId="0" borderId="8" xfId="4" applyFont="1" applyBorder="1" applyAlignment="1">
      <alignment horizontal="center" vertical="center"/>
    </xf>
    <xf numFmtId="0" fontId="38" fillId="0" borderId="77" xfId="4" applyFont="1" applyBorder="1" applyAlignment="1">
      <alignment horizontal="left" vertical="center"/>
    </xf>
    <xf numFmtId="0" fontId="38" fillId="0" borderId="14" xfId="4" applyFont="1" applyBorder="1" applyAlignment="1">
      <alignment horizontal="left" vertical="center"/>
    </xf>
    <xf numFmtId="0" fontId="38" fillId="0" borderId="11" xfId="4" applyFont="1" applyBorder="1" applyAlignment="1">
      <alignment horizontal="left" vertical="center"/>
    </xf>
    <xf numFmtId="0" fontId="38" fillId="0" borderId="12" xfId="4" applyFont="1" applyBorder="1" applyAlignment="1">
      <alignment horizontal="left" vertical="center"/>
    </xf>
    <xf numFmtId="0" fontId="38" fillId="0" borderId="23" xfId="4" applyFont="1" applyBorder="1" applyAlignment="1">
      <alignment horizontal="center" vertical="center" shrinkToFit="1"/>
    </xf>
    <xf numFmtId="0" fontId="42" fillId="0" borderId="23" xfId="0" applyFont="1" applyBorder="1" applyAlignment="1">
      <alignment horizontal="center" vertical="center" shrinkToFit="1"/>
    </xf>
    <xf numFmtId="0" fontId="42" fillId="0" borderId="23" xfId="0" applyFont="1" applyBorder="1" applyAlignment="1">
      <alignment horizontal="center" vertical="center"/>
    </xf>
    <xf numFmtId="0" fontId="49" fillId="0" borderId="0" xfId="0" applyFont="1" applyAlignment="1" applyProtection="1">
      <alignment horizontal="left" vertical="center"/>
      <protection locked="0"/>
    </xf>
    <xf numFmtId="0" fontId="38" fillId="3" borderId="93" xfId="4" applyFont="1" applyFill="1" applyBorder="1" applyAlignment="1">
      <alignment horizontal="center" vertical="center"/>
    </xf>
    <xf numFmtId="0" fontId="31" fillId="0" borderId="48" xfId="4" applyFont="1" applyBorder="1" applyAlignment="1">
      <alignment horizontal="center" vertical="center"/>
    </xf>
    <xf numFmtId="0" fontId="31" fillId="0" borderId="49" xfId="4" applyFont="1" applyBorder="1" applyAlignment="1">
      <alignment horizontal="center" vertical="center"/>
    </xf>
    <xf numFmtId="0" fontId="31" fillId="0" borderId="16" xfId="4" applyFont="1" applyBorder="1" applyAlignment="1">
      <alignment horizontal="center" vertical="center"/>
    </xf>
    <xf numFmtId="0" fontId="38" fillId="0" borderId="40" xfId="4" applyFont="1" applyBorder="1" applyAlignment="1">
      <alignment horizontal="left" vertical="center"/>
    </xf>
    <xf numFmtId="0" fontId="38" fillId="0" borderId="30" xfId="0" applyFont="1" applyBorder="1" applyAlignment="1">
      <alignment horizontal="center" vertical="center"/>
    </xf>
    <xf numFmtId="0" fontId="38" fillId="0" borderId="32"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38" fillId="0" borderId="7" xfId="4" applyFont="1" applyBorder="1" applyAlignment="1">
      <alignment horizontal="center" vertical="center"/>
    </xf>
    <xf numFmtId="0" fontId="38" fillId="0" borderId="18" xfId="4" applyFont="1" applyBorder="1" applyAlignment="1">
      <alignment horizontal="left" vertical="center"/>
    </xf>
    <xf numFmtId="0" fontId="38" fillId="0" borderId="19" xfId="4" applyFont="1" applyBorder="1" applyAlignment="1">
      <alignment horizontal="left" vertical="center"/>
    </xf>
    <xf numFmtId="0" fontId="31" fillId="0" borderId="42" xfId="4" applyFont="1" applyBorder="1" applyAlignment="1">
      <alignment horizontal="center" vertical="center"/>
    </xf>
    <xf numFmtId="0" fontId="31" fillId="0" borderId="46" xfId="4" applyFont="1" applyBorder="1" applyAlignment="1">
      <alignment horizontal="center" vertical="center"/>
    </xf>
    <xf numFmtId="0" fontId="31" fillId="0" borderId="20" xfId="4" applyFont="1" applyBorder="1" applyAlignment="1">
      <alignment horizontal="center" vertical="center"/>
    </xf>
    <xf numFmtId="0" fontId="35" fillId="0" borderId="0" xfId="0" applyFont="1" applyAlignment="1">
      <alignment horizontal="center" vertical="center"/>
    </xf>
    <xf numFmtId="20" fontId="13" fillId="0" borderId="46" xfId="89" applyNumberFormat="1" applyFont="1" applyBorder="1" applyAlignment="1" applyProtection="1">
      <alignment horizontal="center" vertical="center"/>
      <protection locked="0"/>
    </xf>
    <xf numFmtId="0" fontId="15" fillId="0" borderId="19" xfId="89" applyFont="1" applyBorder="1" applyAlignment="1" applyProtection="1">
      <alignment horizontal="center" vertical="center" shrinkToFit="1"/>
      <protection locked="0"/>
    </xf>
    <xf numFmtId="0" fontId="15" fillId="0" borderId="46" xfId="89" applyFont="1" applyBorder="1" applyAlignment="1" applyProtection="1">
      <alignment horizontal="center" vertical="center" shrinkToFit="1"/>
      <protection locked="0"/>
    </xf>
    <xf numFmtId="0" fontId="15" fillId="0" borderId="20" xfId="89" applyFont="1" applyBorder="1" applyAlignment="1" applyProtection="1">
      <alignment horizontal="center" vertical="center" shrinkToFit="1"/>
      <protection locked="0"/>
    </xf>
    <xf numFmtId="0" fontId="15" fillId="0" borderId="19" xfId="89" applyFont="1" applyBorder="1" applyAlignment="1">
      <alignment horizontal="center" vertical="center" shrinkToFit="1"/>
    </xf>
    <xf numFmtId="0" fontId="15" fillId="0" borderId="46" xfId="89" applyFont="1" applyBorder="1" applyAlignment="1">
      <alignment horizontal="center" vertical="center" shrinkToFit="1"/>
    </xf>
    <xf numFmtId="0" fontId="15" fillId="0" borderId="41" xfId="89" applyFont="1" applyBorder="1" applyAlignment="1">
      <alignment horizontal="center" vertical="center" shrinkToFit="1"/>
    </xf>
    <xf numFmtId="0" fontId="50" fillId="0" borderId="0" xfId="0" applyFont="1" applyAlignment="1" applyProtection="1">
      <alignment horizontal="left" vertical="center"/>
      <protection locked="0"/>
    </xf>
    <xf numFmtId="20" fontId="13" fillId="0" borderId="49" xfId="89" applyNumberFormat="1" applyFont="1" applyBorder="1" applyAlignment="1" applyProtection="1">
      <alignment horizontal="center" vertical="center"/>
      <protection locked="0"/>
    </xf>
    <xf numFmtId="0" fontId="15" fillId="0" borderId="12" xfId="89" applyFont="1" applyBorder="1" applyAlignment="1" applyProtection="1">
      <alignment horizontal="center" vertical="center" shrinkToFit="1"/>
      <protection locked="0"/>
    </xf>
    <xf numFmtId="0" fontId="15" fillId="0" borderId="49" xfId="89" applyFont="1" applyBorder="1" applyAlignment="1" applyProtection="1">
      <alignment horizontal="center" vertical="center" shrinkToFit="1"/>
      <protection locked="0"/>
    </xf>
    <xf numFmtId="0" fontId="15" fillId="0" borderId="16" xfId="89" applyFont="1" applyBorder="1" applyAlignment="1" applyProtection="1">
      <alignment horizontal="center" vertical="center" shrinkToFit="1"/>
      <protection locked="0"/>
    </xf>
    <xf numFmtId="0" fontId="15" fillId="0" borderId="12" xfId="89" applyFont="1" applyBorder="1" applyAlignment="1">
      <alignment horizontal="center" vertical="center" shrinkToFit="1"/>
    </xf>
    <xf numFmtId="0" fontId="15" fillId="0" borderId="49" xfId="89" applyFont="1" applyBorder="1" applyAlignment="1">
      <alignment horizontal="center" vertical="center" shrinkToFit="1"/>
    </xf>
    <xf numFmtId="0" fontId="15" fillId="0" borderId="40" xfId="89" applyFont="1" applyBorder="1" applyAlignment="1">
      <alignment horizontal="center" vertical="center" shrinkToFit="1"/>
    </xf>
    <xf numFmtId="0" fontId="15" fillId="0" borderId="9" xfId="89" applyFont="1" applyBorder="1" applyAlignment="1" applyProtection="1">
      <alignment horizontal="center" vertical="center"/>
      <protection locked="0"/>
    </xf>
    <xf numFmtId="0" fontId="15" fillId="0" borderId="8" xfId="89" applyFont="1" applyBorder="1" applyAlignment="1" applyProtection="1">
      <alignment horizontal="center" vertical="center"/>
      <protection locked="0"/>
    </xf>
    <xf numFmtId="0" fontId="15" fillId="0" borderId="36" xfId="89" applyFont="1" applyBorder="1" applyAlignment="1" applyProtection="1">
      <alignment horizontal="center" vertical="center"/>
      <protection locked="0"/>
    </xf>
    <xf numFmtId="0" fontId="15" fillId="0" borderId="8" xfId="90" applyFont="1" applyBorder="1" applyAlignment="1">
      <alignment horizontal="center" vertical="center"/>
    </xf>
    <xf numFmtId="0" fontId="15" fillId="0" borderId="9" xfId="90" applyFont="1" applyBorder="1" applyAlignment="1">
      <alignment horizontal="center" vertical="center"/>
    </xf>
    <xf numFmtId="0" fontId="15" fillId="0" borderId="36" xfId="90" applyFont="1" applyBorder="1" applyAlignment="1">
      <alignment horizontal="center" vertical="center"/>
    </xf>
    <xf numFmtId="0" fontId="15" fillId="0" borderId="37" xfId="90" applyFont="1" applyBorder="1" applyAlignment="1">
      <alignment horizontal="center" vertical="center"/>
    </xf>
    <xf numFmtId="20" fontId="13" fillId="0" borderId="75" xfId="89" applyNumberFormat="1" applyFont="1" applyBorder="1" applyAlignment="1" applyProtection="1">
      <alignment horizontal="center" vertical="center"/>
      <protection locked="0"/>
    </xf>
    <xf numFmtId="0" fontId="15" fillId="0" borderId="22" xfId="89" applyFont="1" applyBorder="1" applyAlignment="1" applyProtection="1">
      <alignment horizontal="center" vertical="center" shrinkToFit="1"/>
      <protection locked="0"/>
    </xf>
    <xf numFmtId="0" fontId="15" fillId="0" borderId="75" xfId="89" applyFont="1" applyBorder="1" applyAlignment="1" applyProtection="1">
      <alignment horizontal="center" vertical="center" shrinkToFit="1"/>
      <protection locked="0"/>
    </xf>
    <xf numFmtId="0" fontId="15" fillId="0" borderId="21" xfId="89" applyFont="1" applyBorder="1" applyAlignment="1" applyProtection="1">
      <alignment horizontal="center" vertical="center" shrinkToFit="1"/>
      <protection locked="0"/>
    </xf>
    <xf numFmtId="0" fontId="15" fillId="0" borderId="22" xfId="89" applyFont="1" applyBorder="1" applyAlignment="1">
      <alignment horizontal="center" vertical="center" shrinkToFit="1"/>
    </xf>
    <xf numFmtId="0" fontId="15" fillId="0" borderId="75" xfId="89" applyFont="1" applyBorder="1" applyAlignment="1">
      <alignment horizontal="center" vertical="center" shrinkToFit="1"/>
    </xf>
    <xf numFmtId="0" fontId="15" fillId="0" borderId="44" xfId="89" applyFont="1" applyBorder="1" applyAlignment="1">
      <alignment horizontal="center" vertical="center" shrinkToFit="1"/>
    </xf>
    <xf numFmtId="0" fontId="13" fillId="0" borderId="5" xfId="91" applyFont="1" applyBorder="1" applyAlignment="1" applyProtection="1">
      <alignment horizontal="center" vertical="center"/>
      <protection hidden="1"/>
    </xf>
    <xf numFmtId="0" fontId="13" fillId="0" borderId="5" xfId="91" applyFont="1" applyBorder="1" applyAlignment="1">
      <alignment horizontal="center" vertical="center"/>
    </xf>
    <xf numFmtId="0" fontId="40" fillId="0" borderId="0" xfId="91" applyFont="1" applyAlignment="1" applyProtection="1">
      <alignment horizontal="center" vertical="center" shrinkToFit="1"/>
      <protection hidden="1"/>
    </xf>
    <xf numFmtId="0" fontId="13" fillId="0" borderId="33" xfId="89" applyFont="1" applyBorder="1" applyAlignment="1" applyProtection="1">
      <alignment horizontal="center" vertical="center" shrinkToFit="1"/>
      <protection locked="0"/>
    </xf>
    <xf numFmtId="0" fontId="13" fillId="0" borderId="31" xfId="89" applyFont="1" applyBorder="1" applyAlignment="1" applyProtection="1">
      <alignment horizontal="center" vertical="center" shrinkToFit="1"/>
      <protection locked="0"/>
    </xf>
    <xf numFmtId="0" fontId="13" fillId="0" borderId="70" xfId="89" applyFont="1" applyBorder="1" applyAlignment="1" applyProtection="1">
      <alignment horizontal="center" vertical="center" shrinkToFit="1"/>
      <protection locked="0"/>
    </xf>
    <xf numFmtId="0" fontId="13" fillId="0" borderId="3" xfId="89" applyFont="1" applyBorder="1" applyAlignment="1" applyProtection="1">
      <alignment horizontal="center" vertical="center" shrinkToFit="1"/>
      <protection locked="0"/>
    </xf>
    <xf numFmtId="0" fontId="13" fillId="0" borderId="34" xfId="89" applyFont="1" applyBorder="1" applyAlignment="1" applyProtection="1">
      <alignment horizontal="center" vertical="center" shrinkToFit="1"/>
      <protection locked="0"/>
    </xf>
    <xf numFmtId="0" fontId="13" fillId="0" borderId="51" xfId="89" applyFont="1" applyBorder="1" applyAlignment="1" applyProtection="1">
      <alignment horizontal="center" vertical="center" shrinkToFit="1"/>
      <protection locked="0"/>
    </xf>
    <xf numFmtId="0" fontId="13" fillId="0" borderId="64" xfId="91" applyFont="1" applyBorder="1" applyAlignment="1" applyProtection="1">
      <alignment horizontal="center" vertical="center"/>
      <protection locked="0"/>
    </xf>
    <xf numFmtId="0" fontId="13" fillId="0" borderId="65" xfId="91" applyFont="1" applyBorder="1" applyAlignment="1" applyProtection="1">
      <alignment horizontal="center" vertical="center"/>
      <protection locked="0"/>
    </xf>
    <xf numFmtId="0" fontId="13" fillId="0" borderId="72" xfId="91" applyFont="1" applyBorder="1" applyAlignment="1" applyProtection="1">
      <alignment horizontal="center" vertical="center"/>
      <protection locked="0"/>
    </xf>
    <xf numFmtId="0" fontId="13" fillId="0" borderId="73" xfId="91" applyFont="1" applyBorder="1" applyAlignment="1" applyProtection="1">
      <alignment horizontal="center" vertical="center"/>
      <protection locked="0"/>
    </xf>
    <xf numFmtId="0" fontId="13" fillId="0" borderId="15" xfId="91" applyFont="1" applyBorder="1" applyAlignment="1" applyProtection="1">
      <alignment horizontal="center" vertical="center"/>
      <protection hidden="1"/>
    </xf>
    <xf numFmtId="0" fontId="13" fillId="0" borderId="17" xfId="91" applyFont="1" applyBorder="1" applyAlignment="1" applyProtection="1">
      <alignment horizontal="center" vertical="center"/>
      <protection hidden="1"/>
    </xf>
    <xf numFmtId="0" fontId="13" fillId="0" borderId="11" xfId="91" applyFont="1" applyBorder="1" applyAlignment="1" applyProtection="1">
      <alignment horizontal="center" vertical="center"/>
      <protection hidden="1"/>
    </xf>
    <xf numFmtId="0" fontId="13" fillId="0" borderId="18" xfId="91" applyFont="1" applyBorder="1" applyAlignment="1" applyProtection="1">
      <alignment horizontal="center" vertical="center"/>
      <protection hidden="1"/>
    </xf>
    <xf numFmtId="0" fontId="13" fillId="0" borderId="12" xfId="91" applyFont="1" applyBorder="1" applyAlignment="1" applyProtection="1">
      <alignment horizontal="center" vertical="center"/>
      <protection hidden="1"/>
    </xf>
    <xf numFmtId="0" fontId="13" fillId="0" borderId="19" xfId="91" applyFont="1" applyBorder="1" applyAlignment="1">
      <alignment horizontal="center" vertical="center"/>
    </xf>
    <xf numFmtId="0" fontId="13" fillId="0" borderId="6" xfId="91" applyFont="1" applyBorder="1" applyAlignment="1">
      <alignment horizontal="center" vertical="center"/>
    </xf>
    <xf numFmtId="0" fontId="15" fillId="0" borderId="0" xfId="55" applyFont="1" applyAlignment="1" applyProtection="1">
      <alignment horizontal="center" vertical="center"/>
      <protection locked="0"/>
    </xf>
    <xf numFmtId="0" fontId="13" fillId="0" borderId="12" xfId="91" applyFont="1" applyBorder="1" applyAlignment="1">
      <alignment horizontal="center" vertical="center"/>
    </xf>
    <xf numFmtId="0" fontId="13" fillId="0" borderId="4" xfId="89" applyFont="1" applyBorder="1" applyAlignment="1" applyProtection="1">
      <alignment horizontal="center" vertical="center" shrinkToFit="1"/>
      <protection locked="0"/>
    </xf>
    <xf numFmtId="0" fontId="13" fillId="0" borderId="23" xfId="89" applyFont="1" applyBorder="1" applyAlignment="1" applyProtection="1">
      <alignment horizontal="center" vertical="center" shrinkToFit="1"/>
      <protection locked="0"/>
    </xf>
    <xf numFmtId="0" fontId="13" fillId="0" borderId="47" xfId="89" applyFont="1" applyBorder="1" applyAlignment="1" applyProtection="1">
      <alignment horizontal="center" vertical="center" shrinkToFit="1"/>
      <protection locked="0"/>
    </xf>
    <xf numFmtId="0" fontId="13" fillId="0" borderId="66" xfId="91" applyFont="1" applyBorder="1" applyAlignment="1" applyProtection="1">
      <alignment horizontal="center" vertical="center"/>
      <protection locked="0"/>
    </xf>
    <xf numFmtId="0" fontId="13" fillId="0" borderId="67" xfId="91" applyFont="1" applyBorder="1" applyAlignment="1" applyProtection="1">
      <alignment horizontal="center" vertical="center"/>
      <protection locked="0"/>
    </xf>
    <xf numFmtId="0" fontId="13" fillId="0" borderId="62" xfId="91" applyFont="1" applyBorder="1" applyAlignment="1" applyProtection="1">
      <alignment horizontal="center" vertical="center"/>
      <protection locked="0"/>
    </xf>
    <xf numFmtId="0" fontId="13" fillId="0" borderId="63" xfId="91" applyFont="1" applyBorder="1" applyAlignment="1" applyProtection="1">
      <alignment horizontal="center" vertical="center"/>
      <protection locked="0"/>
    </xf>
    <xf numFmtId="0" fontId="13" fillId="0" borderId="82" xfId="91" applyFont="1" applyBorder="1" applyAlignment="1" applyProtection="1">
      <alignment horizontal="center" vertical="center"/>
      <protection hidden="1"/>
    </xf>
    <xf numFmtId="0" fontId="15" fillId="0" borderId="80" xfId="91" applyFont="1" applyBorder="1" applyAlignment="1" applyProtection="1">
      <alignment horizontal="center" vertical="center"/>
      <protection locked="0"/>
    </xf>
    <xf numFmtId="0" fontId="15" fillId="0" borderId="81" xfId="91" applyFont="1" applyBorder="1" applyAlignment="1" applyProtection="1">
      <alignment horizontal="center" vertical="center"/>
      <protection locked="0"/>
    </xf>
    <xf numFmtId="0" fontId="13" fillId="0" borderId="1" xfId="89" applyFont="1" applyBorder="1" applyAlignment="1" applyProtection="1">
      <alignment horizontal="center" vertical="center" shrinkToFit="1"/>
      <protection locked="0"/>
    </xf>
    <xf numFmtId="0" fontId="13" fillId="0" borderId="25" xfId="89" applyFont="1" applyBorder="1" applyAlignment="1" applyProtection="1">
      <alignment horizontal="center" vertical="center" shrinkToFit="1"/>
      <protection locked="0"/>
    </xf>
    <xf numFmtId="0" fontId="13" fillId="0" borderId="50" xfId="89" applyFont="1" applyBorder="1" applyAlignment="1" applyProtection="1">
      <alignment horizontal="center" vertical="center" shrinkToFit="1"/>
      <protection locked="0"/>
    </xf>
    <xf numFmtId="0" fontId="13" fillId="0" borderId="68" xfId="91" applyFont="1" applyBorder="1" applyAlignment="1" applyProtection="1">
      <alignment horizontal="center" vertical="center"/>
      <protection locked="0"/>
    </xf>
    <xf numFmtId="0" fontId="13" fillId="0" borderId="69" xfId="91" applyFont="1" applyBorder="1" applyAlignment="1" applyProtection="1">
      <alignment horizontal="center" vertical="center"/>
      <protection locked="0"/>
    </xf>
    <xf numFmtId="0" fontId="13" fillId="0" borderId="10" xfId="91" applyFont="1" applyBorder="1" applyAlignment="1" applyProtection="1">
      <alignment horizontal="center" vertical="center"/>
      <protection hidden="1"/>
    </xf>
    <xf numFmtId="0" fontId="13" fillId="0" borderId="77" xfId="91" applyFont="1" applyBorder="1" applyAlignment="1" applyProtection="1">
      <alignment horizontal="center" vertical="center"/>
      <protection hidden="1"/>
    </xf>
    <xf numFmtId="0" fontId="13" fillId="0" borderId="14" xfId="91" applyFont="1" applyBorder="1" applyAlignment="1" applyProtection="1">
      <alignment horizontal="center" vertical="center"/>
      <protection hidden="1"/>
    </xf>
    <xf numFmtId="0" fontId="15" fillId="0" borderId="57" xfId="91" applyFont="1" applyBorder="1" applyAlignment="1" applyProtection="1">
      <alignment horizontal="center" vertical="center"/>
      <protection locked="0"/>
    </xf>
    <xf numFmtId="0" fontId="15" fillId="0" borderId="39" xfId="91" applyFont="1" applyBorder="1" applyAlignment="1" applyProtection="1">
      <alignment horizontal="center" vertical="center"/>
      <protection locked="0"/>
    </xf>
    <xf numFmtId="0" fontId="15" fillId="0" borderId="22" xfId="91" applyFont="1" applyBorder="1" applyAlignment="1" applyProtection="1">
      <alignment horizontal="center" vertical="center" shrinkToFit="1"/>
      <protection locked="0"/>
    </xf>
    <xf numFmtId="0" fontId="15" fillId="0" borderId="19" xfId="91" applyFont="1" applyBorder="1" applyAlignment="1" applyProtection="1">
      <alignment horizontal="center" vertical="center" shrinkToFit="1"/>
      <protection locked="0"/>
    </xf>
    <xf numFmtId="0" fontId="15" fillId="0" borderId="55" xfId="91" applyFont="1" applyBorder="1" applyAlignment="1" applyProtection="1">
      <alignment horizontal="center" vertical="center"/>
      <protection locked="0"/>
    </xf>
    <xf numFmtId="0" fontId="15" fillId="0" borderId="56" xfId="91" applyFont="1" applyBorder="1" applyAlignment="1" applyProtection="1">
      <alignment horizontal="center" vertical="center"/>
      <protection locked="0"/>
    </xf>
    <xf numFmtId="0" fontId="31" fillId="0" borderId="1" xfId="91" applyFont="1" applyBorder="1" applyAlignment="1" applyProtection="1">
      <alignment horizontal="center" vertical="center" wrapText="1" shrinkToFit="1"/>
      <protection locked="0"/>
    </xf>
    <xf numFmtId="0" fontId="31" fillId="0" borderId="25" xfId="91" applyFont="1" applyBorder="1" applyAlignment="1" applyProtection="1">
      <alignment horizontal="center" vertical="center" shrinkToFit="1"/>
      <protection locked="0"/>
    </xf>
    <xf numFmtId="0" fontId="31" fillId="0" borderId="50" xfId="91" applyFont="1" applyBorder="1" applyAlignment="1" applyProtection="1">
      <alignment horizontal="center" vertical="center" shrinkToFit="1"/>
      <protection locked="0"/>
    </xf>
    <xf numFmtId="0" fontId="31" fillId="0" borderId="3" xfId="91" applyFont="1" applyBorder="1" applyAlignment="1" applyProtection="1">
      <alignment horizontal="center" vertical="center" shrinkToFit="1"/>
      <protection locked="0"/>
    </xf>
    <xf numFmtId="0" fontId="31" fillId="0" borderId="34" xfId="91" applyFont="1" applyBorder="1" applyAlignment="1" applyProtection="1">
      <alignment horizontal="center" vertical="center" shrinkToFit="1"/>
      <protection locked="0"/>
    </xf>
    <xf numFmtId="0" fontId="31" fillId="0" borderId="51" xfId="91" applyFont="1" applyBorder="1" applyAlignment="1" applyProtection="1">
      <alignment horizontal="center" vertical="center" shrinkToFit="1"/>
      <protection locked="0"/>
    </xf>
    <xf numFmtId="0" fontId="13" fillId="0" borderId="1" xfId="91" applyFont="1" applyBorder="1" applyAlignment="1" applyProtection="1">
      <alignment horizontal="center" vertical="center"/>
      <protection locked="0"/>
    </xf>
    <xf numFmtId="0" fontId="13" fillId="0" borderId="25" xfId="91" applyFont="1" applyBorder="1" applyAlignment="1" applyProtection="1">
      <alignment horizontal="center" vertical="center"/>
      <protection locked="0"/>
    </xf>
    <xf numFmtId="0" fontId="13" fillId="0" borderId="26" xfId="91" applyFont="1" applyBorder="1" applyAlignment="1" applyProtection="1">
      <alignment horizontal="center" vertical="center"/>
      <protection locked="0"/>
    </xf>
    <xf numFmtId="0" fontId="13" fillId="0" borderId="3" xfId="91" applyFont="1" applyBorder="1" applyAlignment="1" applyProtection="1">
      <alignment horizontal="center" vertical="center"/>
      <protection locked="0"/>
    </xf>
    <xf numFmtId="0" fontId="13" fillId="0" borderId="34" xfId="91" applyFont="1" applyBorder="1" applyAlignment="1" applyProtection="1">
      <alignment horizontal="center" vertical="center"/>
      <protection locked="0"/>
    </xf>
    <xf numFmtId="0" fontId="13" fillId="0" borderId="35" xfId="91" applyFont="1" applyBorder="1" applyAlignment="1" applyProtection="1">
      <alignment horizontal="center" vertical="center"/>
      <protection locked="0"/>
    </xf>
    <xf numFmtId="0" fontId="13" fillId="0" borderId="24" xfId="91" applyFont="1" applyBorder="1" applyAlignment="1" applyProtection="1">
      <alignment horizontal="center" vertical="center"/>
      <protection locked="0"/>
    </xf>
    <xf numFmtId="0" fontId="13" fillId="0" borderId="54" xfId="91" applyFont="1" applyBorder="1" applyAlignment="1" applyProtection="1">
      <alignment horizontal="center" vertical="center"/>
      <protection locked="0"/>
    </xf>
  </cellXfs>
  <cellStyles count="92">
    <cellStyle name="標準" xfId="0" builtinId="0"/>
    <cellStyle name="標準 10" xfId="1" xr:uid="{00000000-0005-0000-0000-000002000000}"/>
    <cellStyle name="標準 11" xfId="2" xr:uid="{00000000-0005-0000-0000-000003000000}"/>
    <cellStyle name="標準 12" xfId="3" xr:uid="{00000000-0005-0000-0000-000004000000}"/>
    <cellStyle name="標準 2" xfId="4" xr:uid="{00000000-0005-0000-0000-000005000000}"/>
    <cellStyle name="標準 2 2" xfId="5" xr:uid="{00000000-0005-0000-0000-000006000000}"/>
    <cellStyle name="標準 2 3" xfId="6" xr:uid="{00000000-0005-0000-0000-000007000000}"/>
    <cellStyle name="標準 3" xfId="7" xr:uid="{00000000-0005-0000-0000-000008000000}"/>
    <cellStyle name="標準 3 2" xfId="8" xr:uid="{00000000-0005-0000-0000-000009000000}"/>
    <cellStyle name="標準 3 3" xfId="9" xr:uid="{00000000-0005-0000-0000-00000A000000}"/>
    <cellStyle name="標準 3 4" xfId="10" xr:uid="{00000000-0005-0000-0000-00000B000000}"/>
    <cellStyle name="標準 4" xfId="11" xr:uid="{00000000-0005-0000-0000-00000C000000}"/>
    <cellStyle name="標準 4 10" xfId="12" xr:uid="{00000000-0005-0000-0000-00000D000000}"/>
    <cellStyle name="標準 4 11" xfId="13" xr:uid="{00000000-0005-0000-0000-00000E000000}"/>
    <cellStyle name="標準 4 2" xfId="14" xr:uid="{00000000-0005-0000-0000-00000F000000}"/>
    <cellStyle name="標準 4 2 2" xfId="15" xr:uid="{00000000-0005-0000-0000-000010000000}"/>
    <cellStyle name="標準 4 2 3" xfId="16" xr:uid="{00000000-0005-0000-0000-000011000000}"/>
    <cellStyle name="標準 4 2 4" xfId="17" xr:uid="{00000000-0005-0000-0000-000012000000}"/>
    <cellStyle name="標準 4 2 5" xfId="18" xr:uid="{00000000-0005-0000-0000-000013000000}"/>
    <cellStyle name="標準 4 2 6" xfId="19" xr:uid="{00000000-0005-0000-0000-000014000000}"/>
    <cellStyle name="標準 4 2 7" xfId="20" xr:uid="{00000000-0005-0000-0000-000015000000}"/>
    <cellStyle name="標準 4 3" xfId="21" xr:uid="{00000000-0005-0000-0000-000016000000}"/>
    <cellStyle name="標準 4 3 2" xfId="22" xr:uid="{00000000-0005-0000-0000-000017000000}"/>
    <cellStyle name="標準 4 3 3" xfId="23" xr:uid="{00000000-0005-0000-0000-000018000000}"/>
    <cellStyle name="標準 4 3 4" xfId="24" xr:uid="{00000000-0005-0000-0000-000019000000}"/>
    <cellStyle name="標準 4 3 5" xfId="25" xr:uid="{00000000-0005-0000-0000-00001A000000}"/>
    <cellStyle name="標準 4 3 6" xfId="26" xr:uid="{00000000-0005-0000-0000-00001B000000}"/>
    <cellStyle name="標準 4 3 7" xfId="27" xr:uid="{00000000-0005-0000-0000-00001C000000}"/>
    <cellStyle name="標準 4 4" xfId="28" xr:uid="{00000000-0005-0000-0000-00001D000000}"/>
    <cellStyle name="標準 4 4 2" xfId="29" xr:uid="{00000000-0005-0000-0000-00001E000000}"/>
    <cellStyle name="標準 4 4 3" xfId="30" xr:uid="{00000000-0005-0000-0000-00001F000000}"/>
    <cellStyle name="標準 4 4 4" xfId="31" xr:uid="{00000000-0005-0000-0000-000020000000}"/>
    <cellStyle name="標準 4 4 5" xfId="32" xr:uid="{00000000-0005-0000-0000-000021000000}"/>
    <cellStyle name="標準 4 4 6" xfId="33" xr:uid="{00000000-0005-0000-0000-000022000000}"/>
    <cellStyle name="標準 4 4 7" xfId="34" xr:uid="{00000000-0005-0000-0000-000023000000}"/>
    <cellStyle name="標準 4 5" xfId="35" xr:uid="{00000000-0005-0000-0000-000024000000}"/>
    <cellStyle name="標準 4 6" xfId="36" xr:uid="{00000000-0005-0000-0000-000025000000}"/>
    <cellStyle name="標準 4 7" xfId="37" xr:uid="{00000000-0005-0000-0000-000026000000}"/>
    <cellStyle name="標準 4 8" xfId="38" xr:uid="{00000000-0005-0000-0000-000027000000}"/>
    <cellStyle name="標準 4 9" xfId="39" xr:uid="{00000000-0005-0000-0000-000028000000}"/>
    <cellStyle name="標準 5" xfId="40" xr:uid="{00000000-0005-0000-0000-000029000000}"/>
    <cellStyle name="標準 5 2" xfId="41" xr:uid="{00000000-0005-0000-0000-00002A000000}"/>
    <cellStyle name="標準 5 2 2" xfId="42" xr:uid="{00000000-0005-0000-0000-00002B000000}"/>
    <cellStyle name="標準 5 2 3" xfId="43" xr:uid="{00000000-0005-0000-0000-00002C000000}"/>
    <cellStyle name="標準 5 2 4" xfId="44" xr:uid="{00000000-0005-0000-0000-00002D000000}"/>
    <cellStyle name="標準 5 2 5" xfId="45" xr:uid="{00000000-0005-0000-0000-00002E000000}"/>
    <cellStyle name="標準 5 2 6" xfId="46" xr:uid="{00000000-0005-0000-0000-00002F000000}"/>
    <cellStyle name="標準 5 2 7" xfId="47" xr:uid="{00000000-0005-0000-0000-000030000000}"/>
    <cellStyle name="標準 5 3" xfId="48" xr:uid="{00000000-0005-0000-0000-000031000000}"/>
    <cellStyle name="標準 5 4" xfId="49" xr:uid="{00000000-0005-0000-0000-000032000000}"/>
    <cellStyle name="標準 5 5" xfId="50" xr:uid="{00000000-0005-0000-0000-000033000000}"/>
    <cellStyle name="標準 5 6" xfId="51" xr:uid="{00000000-0005-0000-0000-000034000000}"/>
    <cellStyle name="標準 5 7" xfId="52" xr:uid="{00000000-0005-0000-0000-000035000000}"/>
    <cellStyle name="標準 5 8" xfId="53" xr:uid="{00000000-0005-0000-0000-000036000000}"/>
    <cellStyle name="標準 5 9" xfId="54" xr:uid="{00000000-0005-0000-0000-000037000000}"/>
    <cellStyle name="標準 6" xfId="55" xr:uid="{00000000-0005-0000-0000-000038000000}"/>
    <cellStyle name="標準 6 2" xfId="56" xr:uid="{00000000-0005-0000-0000-000039000000}"/>
    <cellStyle name="標準 6 3" xfId="57" xr:uid="{00000000-0005-0000-0000-00003A000000}"/>
    <cellStyle name="標準 6 4" xfId="58" xr:uid="{00000000-0005-0000-0000-00003B000000}"/>
    <cellStyle name="標準 6 5" xfId="59" xr:uid="{00000000-0005-0000-0000-00003C000000}"/>
    <cellStyle name="標準 6 6" xfId="60" xr:uid="{00000000-0005-0000-0000-00003D000000}"/>
    <cellStyle name="標準 6 7" xfId="61" xr:uid="{00000000-0005-0000-0000-00003E000000}"/>
    <cellStyle name="標準 7" xfId="62" xr:uid="{00000000-0005-0000-0000-00003F000000}"/>
    <cellStyle name="標準 7 2" xfId="63" xr:uid="{00000000-0005-0000-0000-000040000000}"/>
    <cellStyle name="標準 7 3" xfId="64" xr:uid="{00000000-0005-0000-0000-000041000000}"/>
    <cellStyle name="標準 7 4" xfId="65" xr:uid="{00000000-0005-0000-0000-000042000000}"/>
    <cellStyle name="標準 7 5" xfId="66" xr:uid="{00000000-0005-0000-0000-000043000000}"/>
    <cellStyle name="標準 7 6" xfId="67" xr:uid="{00000000-0005-0000-0000-000044000000}"/>
    <cellStyle name="標準 7 7" xfId="68" xr:uid="{00000000-0005-0000-0000-000045000000}"/>
    <cellStyle name="標準 8" xfId="69" xr:uid="{00000000-0005-0000-0000-000046000000}"/>
    <cellStyle name="標準 8 2" xfId="70" xr:uid="{00000000-0005-0000-0000-000047000000}"/>
    <cellStyle name="標準 8 3" xfId="71" xr:uid="{00000000-0005-0000-0000-000048000000}"/>
    <cellStyle name="標準 8 4" xfId="72" xr:uid="{00000000-0005-0000-0000-000049000000}"/>
    <cellStyle name="標準 8 5" xfId="73" xr:uid="{00000000-0005-0000-0000-00004A000000}"/>
    <cellStyle name="標準 8 6" xfId="74" xr:uid="{00000000-0005-0000-0000-00004B000000}"/>
    <cellStyle name="標準 8 7" xfId="75" xr:uid="{00000000-0005-0000-0000-00004C000000}"/>
    <cellStyle name="標準 9" xfId="76" xr:uid="{00000000-0005-0000-0000-00004D000000}"/>
    <cellStyle name="標準 9 10" xfId="77" xr:uid="{00000000-0005-0000-0000-00004E000000}"/>
    <cellStyle name="標準 9 11" xfId="78" xr:uid="{00000000-0005-0000-0000-00004F000000}"/>
    <cellStyle name="標準 9 2" xfId="79" xr:uid="{00000000-0005-0000-0000-000050000000}"/>
    <cellStyle name="標準 9 3" xfId="80" xr:uid="{00000000-0005-0000-0000-000051000000}"/>
    <cellStyle name="標準 9 3 2" xfId="81" xr:uid="{00000000-0005-0000-0000-000052000000}"/>
    <cellStyle name="標準 9 3 3" xfId="82" xr:uid="{00000000-0005-0000-0000-000053000000}"/>
    <cellStyle name="標準 9 4" xfId="83" xr:uid="{00000000-0005-0000-0000-000054000000}"/>
    <cellStyle name="標準 9 5" xfId="84" xr:uid="{00000000-0005-0000-0000-000055000000}"/>
    <cellStyle name="標準 9 6" xfId="85" xr:uid="{00000000-0005-0000-0000-000056000000}"/>
    <cellStyle name="標準 9 7" xfId="86" xr:uid="{00000000-0005-0000-0000-000057000000}"/>
    <cellStyle name="標準 9 8" xfId="87" xr:uid="{00000000-0005-0000-0000-000058000000}"/>
    <cellStyle name="標準 9 9" xfId="88" xr:uid="{00000000-0005-0000-0000-000059000000}"/>
    <cellStyle name="標準_2010　U-11春季リーグ" xfId="89" xr:uid="{00000000-0005-0000-0000-00005A000000}"/>
    <cellStyle name="標準_2011しんきんカップ対戦表(1)" xfId="90" xr:uid="{00000000-0005-0000-0000-00005B000000}"/>
    <cellStyle name="標準_コピー秋季リーグ(1)" xfId="91" xr:uid="{00000000-0005-0000-0000-00005C000000}"/>
  </cellStyles>
  <dxfs count="0"/>
  <tableStyles count="0" defaultTableStyle="TableStyleMedium9" defaultPivotStyle="PivotStyleLight16"/>
  <colors>
    <mruColors>
      <color rgb="FFFFFF99"/>
      <color rgb="FFCCCCFF"/>
      <color rgb="FFCCFF99"/>
      <color rgb="FFCC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304801</xdr:colOff>
      <xdr:row>48</xdr:row>
      <xdr:rowOff>38100</xdr:rowOff>
    </xdr:from>
    <xdr:to>
      <xdr:col>9</xdr:col>
      <xdr:colOff>125851</xdr:colOff>
      <xdr:row>56</xdr:row>
      <xdr:rowOff>76200</xdr:rowOff>
    </xdr:to>
    <xdr:sp macro="" textlink="">
      <xdr:nvSpPr>
        <xdr:cNvPr id="3172" name="Text Box 11">
          <a:extLst>
            <a:ext uri="{FF2B5EF4-FFF2-40B4-BE49-F238E27FC236}">
              <a16:creationId xmlns:a16="http://schemas.microsoft.com/office/drawing/2014/main" id="{00000000-0008-0000-0000-0000640C0000}"/>
            </a:ext>
          </a:extLst>
        </xdr:cNvPr>
        <xdr:cNvSpPr txBox="1">
          <a:spLocks noChangeArrowheads="1"/>
        </xdr:cNvSpPr>
      </xdr:nvSpPr>
      <xdr:spPr bwMode="auto">
        <a:xfrm>
          <a:off x="304801" y="8362950"/>
          <a:ext cx="5993250" cy="1409700"/>
        </a:xfrm>
        <a:prstGeom prst="rect">
          <a:avLst/>
        </a:prstGeom>
        <a:noFill/>
        <a:ln w="9525">
          <a:noFill/>
          <a:miter lim="800000"/>
          <a:headEnd/>
          <a:tailEnd/>
        </a:ln>
      </xdr:spPr>
      <xdr:txBody>
        <a:bodyPr vertOverflow="clip" wrap="square" lIns="54864" tIns="32004" rIns="54864" bIns="32004" anchor="ctr" upright="1"/>
        <a:lstStyle/>
        <a:p>
          <a:pPr algn="l" rtl="0">
            <a:lnSpc>
              <a:spcPts val="2000"/>
            </a:lnSpc>
            <a:defRPr sz="1000"/>
          </a:pPr>
          <a:r>
            <a:rPr lang="ja-JP" altLang="en-US" sz="1800" b="0" i="0" u="none" strike="noStrike" baseline="0">
              <a:solidFill>
                <a:srgbClr val="000000"/>
              </a:solidFill>
              <a:latin typeface="HGP創英角ﾎﾟｯﾌﾟ体"/>
              <a:ea typeface="HGP創英角ﾎﾟｯﾌﾟ体"/>
            </a:rPr>
            <a:t>　　一般財団法人　静岡県サッカー協会</a:t>
          </a:r>
          <a:r>
            <a:rPr lang="ja-JP" altLang="ja-JP" sz="1800" b="0" i="0" baseline="0">
              <a:effectLst/>
              <a:latin typeface="HGP創英角ﾎﾟｯﾌﾟ体" panose="040B0A00000000000000" pitchFamily="50" charset="-128"/>
              <a:ea typeface="HGP創英角ﾎﾟｯﾌﾟ体" panose="040B0A00000000000000" pitchFamily="50" charset="-128"/>
              <a:cs typeface="+mn-cs"/>
            </a:rPr>
            <a:t>４種委員会東部支部</a:t>
          </a:r>
          <a:endParaRPr lang="en-US" altLang="ja-JP" sz="1800" b="0" i="0" u="none" strike="noStrike" baseline="0">
            <a:solidFill>
              <a:srgbClr val="000000"/>
            </a:solidFill>
            <a:latin typeface="HGP創英角ﾎﾟｯﾌﾟ体" panose="040B0A00000000000000" pitchFamily="50" charset="-128"/>
            <a:ea typeface="HGP創英角ﾎﾟｯﾌﾟ体" panose="040B0A00000000000000" pitchFamily="50" charset="-128"/>
          </a:endParaRPr>
        </a:p>
        <a:p>
          <a:pPr algn="l" rtl="0">
            <a:lnSpc>
              <a:spcPts val="2000"/>
            </a:lnSpc>
            <a:defRPr sz="1000"/>
          </a:pPr>
          <a:r>
            <a:rPr lang="ja-JP" altLang="en-US" sz="1800" b="0" i="0" u="none" strike="noStrike" baseline="0">
              <a:solidFill>
                <a:srgbClr val="000000"/>
              </a:solidFill>
              <a:latin typeface="HGP創英角ﾎﾟｯﾌﾟ体"/>
              <a:ea typeface="HGP創英角ﾎﾟｯﾌﾟ体"/>
            </a:rPr>
            <a:t>　　三島市サッカー協会　４種</a:t>
          </a:r>
        </a:p>
        <a:p>
          <a:pPr algn="l" rtl="0">
            <a:lnSpc>
              <a:spcPts val="1900"/>
            </a:lnSpc>
            <a:defRPr sz="1000"/>
          </a:pPr>
          <a:r>
            <a:rPr lang="ja-JP" altLang="en-US" sz="1800" b="0" i="0" u="none" strike="noStrike" baseline="0">
              <a:solidFill>
                <a:srgbClr val="000000"/>
              </a:solidFill>
              <a:latin typeface="HGP創英角ﾎﾟｯﾌﾟ体"/>
              <a:ea typeface="HGP創英角ﾎﾟｯﾌﾟ体"/>
            </a:rPr>
            <a:t>　　伊豆地区連絡協議会</a:t>
          </a:r>
        </a:p>
      </xdr:txBody>
    </xdr:sp>
    <xdr:clientData/>
  </xdr:twoCellAnchor>
  <xdr:twoCellAnchor editAs="oneCell">
    <xdr:from>
      <xdr:col>0</xdr:col>
      <xdr:colOff>125730</xdr:colOff>
      <xdr:row>6</xdr:row>
      <xdr:rowOff>11430</xdr:rowOff>
    </xdr:from>
    <xdr:to>
      <xdr:col>9</xdr:col>
      <xdr:colOff>549451</xdr:colOff>
      <xdr:row>15</xdr:row>
      <xdr:rowOff>128509</xdr:rowOff>
    </xdr:to>
    <xdr:sp macro="" textlink="">
      <xdr:nvSpPr>
        <xdr:cNvPr id="3118" name="正方形/長方形 6">
          <a:extLst>
            <a:ext uri="{FF2B5EF4-FFF2-40B4-BE49-F238E27FC236}">
              <a16:creationId xmlns:a16="http://schemas.microsoft.com/office/drawing/2014/main" id="{00000000-0008-0000-0000-00002E0C0000}"/>
            </a:ext>
          </a:extLst>
        </xdr:cNvPr>
        <xdr:cNvSpPr>
          <a:spLocks noChangeArrowheads="1"/>
        </xdr:cNvSpPr>
      </xdr:nvSpPr>
      <xdr:spPr bwMode="auto">
        <a:xfrm>
          <a:off x="142875" y="1047750"/>
          <a:ext cx="6591300" cy="1638300"/>
        </a:xfrm>
        <a:prstGeom prst="rect">
          <a:avLst/>
        </a:prstGeom>
        <a:noFill/>
        <a:ln>
          <a:noFill/>
        </a:ln>
      </xdr:spPr>
      <xdr:txBody>
        <a:bodyPr vertOverflow="clip" wrap="square" lIns="73152" tIns="32004" rIns="73152" bIns="0" anchor="t"/>
        <a:lstStyle/>
        <a:p>
          <a:pPr algn="ctr" rtl="0">
            <a:lnSpc>
              <a:spcPts val="3500"/>
            </a:lnSpc>
            <a:defRPr sz="1000"/>
          </a:pPr>
          <a:r>
            <a:rPr lang="en-US" altLang="ja-JP" sz="28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2023</a:t>
          </a:r>
          <a:r>
            <a:rPr lang="ja-JP" altLang="en-US" sz="28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年度</a:t>
          </a:r>
          <a:endParaRPr lang="ja-JP" altLang="en-US" sz="3600" b="1" i="0" u="none" strike="noStrike" baseline="0">
            <a:solidFill>
              <a:srgbClr val="000000"/>
            </a:solidFill>
            <a:latin typeface="HGP創英角ﾎﾟｯﾌﾟ体" panose="040B0A00000000000000" pitchFamily="50" charset="-128"/>
            <a:ea typeface="HGP創英角ﾎﾟｯﾌﾟ体" panose="040B0A00000000000000" pitchFamily="50" charset="-128"/>
          </a:endParaRPr>
        </a:p>
        <a:p>
          <a:pPr algn="ctr" rtl="0">
            <a:lnSpc>
              <a:spcPts val="4300"/>
            </a:lnSpc>
            <a:defRPr sz="1000"/>
          </a:pPr>
          <a:endParaRPr lang="ja-JP" altLang="en-US" sz="3600" b="1" i="0" u="none" strike="noStrike" baseline="0">
            <a:solidFill>
              <a:srgbClr val="000000"/>
            </a:solidFill>
            <a:latin typeface="AR P丸ゴシック体M" panose="020B0600010101010101" pitchFamily="50" charset="-128"/>
            <a:ea typeface="AR P丸ゴシック体M" panose="020B0600010101010101" pitchFamily="50" charset="-128"/>
          </a:endParaRPr>
        </a:p>
        <a:p>
          <a:pPr algn="ctr" rtl="0">
            <a:lnSpc>
              <a:spcPts val="3200"/>
            </a:lnSpc>
            <a:defRPr sz="1000"/>
          </a:pPr>
          <a:r>
            <a:rPr lang="ja-JP" altLang="en-US" sz="26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三島・伊豆地区少年サッカー　後期リーグ</a:t>
          </a:r>
        </a:p>
      </xdr:txBody>
    </xdr:sp>
    <xdr:clientData/>
  </xdr:twoCellAnchor>
  <xdr:twoCellAnchor editAs="oneCell">
    <xdr:from>
      <xdr:col>1</xdr:col>
      <xdr:colOff>28575</xdr:colOff>
      <xdr:row>27</xdr:row>
      <xdr:rowOff>9525</xdr:rowOff>
    </xdr:from>
    <xdr:to>
      <xdr:col>8</xdr:col>
      <xdr:colOff>657225</xdr:colOff>
      <xdr:row>47</xdr:row>
      <xdr:rowOff>76200</xdr:rowOff>
    </xdr:to>
    <xdr:pic>
      <xdr:nvPicPr>
        <xdr:cNvPr id="66796" name="図 5" descr="サッカー界「みなし開催」に戦々恐々 3度目の緊急事態 | 毎日新聞">
          <a:extLst>
            <a:ext uri="{FF2B5EF4-FFF2-40B4-BE49-F238E27FC236}">
              <a16:creationId xmlns:a16="http://schemas.microsoft.com/office/drawing/2014/main" id="{00000000-0008-0000-0000-0000EC0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4714875"/>
          <a:ext cx="5429250"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257175</xdr:colOff>
      <xdr:row>29</xdr:row>
      <xdr:rowOff>0</xdr:rowOff>
    </xdr:from>
    <xdr:ext cx="2585247" cy="260350"/>
    <xdr:sp macro="" textlink="">
      <xdr:nvSpPr>
        <xdr:cNvPr id="2" name="Text Box 4">
          <a:extLst>
            <a:ext uri="{FF2B5EF4-FFF2-40B4-BE49-F238E27FC236}">
              <a16:creationId xmlns:a16="http://schemas.microsoft.com/office/drawing/2014/main" id="{727AD147-9444-406F-942B-6B94BD900CDC}"/>
            </a:ext>
          </a:extLst>
        </xdr:cNvPr>
        <xdr:cNvSpPr txBox="1">
          <a:spLocks noChangeArrowheads="1"/>
        </xdr:cNvSpPr>
      </xdr:nvSpPr>
      <xdr:spPr bwMode="auto">
        <a:xfrm>
          <a:off x="4501515" y="11475720"/>
          <a:ext cx="2585247" cy="26035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ja-JP" altLang="en-US" sz="1200" b="0" i="0" u="none" strike="noStrike" baseline="0">
              <a:solidFill>
                <a:srgbClr val="000000"/>
              </a:solidFill>
              <a:latin typeface="HGS創英角ｺﾞｼｯｸUB"/>
              <a:ea typeface="HGS創英角ｺﾞｼｯｸUB"/>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234;&#35910;&#22320;&#21306;&#24246;&#21209;\2023&#24180;&#24230;\&#31532;35&#22238;ICC\2023ICC&#20104;&#36984;&#27770;&#21213;&#12488;&#12540;&#12490;&#12513;&#12531;&#12488;&#65288;&#38598;&#35336;&#29992;&#65289;230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予選AB"/>
      <sheetName val="予選CD"/>
      <sheetName val="予選EF"/>
      <sheetName val="予選GH"/>
      <sheetName val="一位トーナメント"/>
      <sheetName val="二位トーナメント"/>
      <sheetName val="三位トーナメント"/>
      <sheetName val="四位トーナメント"/>
      <sheetName val="五位トーナメント"/>
      <sheetName val="六位トーナメント"/>
      <sheetName val="原紙"/>
    </sheetNames>
    <sheetDataSet>
      <sheetData sheetId="0">
        <row r="23">
          <cell r="S23"/>
        </row>
        <row r="54">
          <cell r="S54"/>
        </row>
      </sheetData>
      <sheetData sheetId="1">
        <row r="23">
          <cell r="S23"/>
        </row>
        <row r="54">
          <cell r="S54"/>
        </row>
      </sheetData>
      <sheetData sheetId="2">
        <row r="23">
          <cell r="S23"/>
        </row>
        <row r="54">
          <cell r="S54"/>
        </row>
      </sheetData>
      <sheetData sheetId="3">
        <row r="23">
          <cell r="S23"/>
        </row>
        <row r="54">
          <cell r="S54"/>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11:K61"/>
  <sheetViews>
    <sheetView view="pageBreakPreview" topLeftCell="A13" zoomScaleNormal="75" zoomScaleSheetLayoutView="100" workbookViewId="0">
      <selection activeCell="H22" sqref="H22"/>
    </sheetView>
  </sheetViews>
  <sheetFormatPr defaultColWidth="9" defaultRowHeight="13.2"/>
  <cols>
    <col min="1" max="10" width="9" style="24"/>
    <col min="11" max="11" width="2.6640625" style="24" customWidth="1"/>
    <col min="12" max="16384" width="9" style="24"/>
  </cols>
  <sheetData>
    <row r="11" spans="11:11">
      <c r="K11" s="23"/>
    </row>
    <row r="12" spans="11:11">
      <c r="K12" s="23"/>
    </row>
    <row r="13" spans="11:11">
      <c r="K13" s="23"/>
    </row>
    <row r="14" spans="11:11">
      <c r="K14" s="23"/>
    </row>
    <row r="15" spans="11:11">
      <c r="K15" s="25"/>
    </row>
    <row r="17" spans="2:11">
      <c r="K17" s="23"/>
    </row>
    <row r="18" spans="2:11">
      <c r="B18" s="256" t="s">
        <v>33</v>
      </c>
      <c r="C18" s="256"/>
      <c r="D18" s="256"/>
      <c r="E18" s="256"/>
      <c r="F18" s="256"/>
      <c r="G18" s="256"/>
      <c r="H18" s="256"/>
      <c r="I18" s="256"/>
      <c r="K18" s="23"/>
    </row>
    <row r="19" spans="2:11">
      <c r="B19" s="256"/>
      <c r="C19" s="256"/>
      <c r="D19" s="256"/>
      <c r="E19" s="256"/>
      <c r="F19" s="256"/>
      <c r="G19" s="256"/>
      <c r="H19" s="256"/>
      <c r="I19" s="256"/>
      <c r="K19" s="23"/>
    </row>
    <row r="20" spans="2:11">
      <c r="B20" s="256" t="s">
        <v>34</v>
      </c>
      <c r="C20" s="256"/>
      <c r="D20" s="256"/>
      <c r="E20" s="256"/>
      <c r="F20" s="256"/>
      <c r="G20" s="256"/>
      <c r="H20" s="256"/>
      <c r="I20" s="256"/>
      <c r="K20" s="23"/>
    </row>
    <row r="21" spans="2:11">
      <c r="B21" s="256"/>
      <c r="C21" s="256"/>
      <c r="D21" s="256"/>
      <c r="E21" s="256"/>
      <c r="F21" s="256"/>
      <c r="G21" s="256"/>
      <c r="H21" s="256"/>
      <c r="I21" s="256"/>
      <c r="K21" s="23"/>
    </row>
    <row r="22" spans="2:11" ht="19.5" customHeight="1">
      <c r="B22" s="26"/>
      <c r="C22" s="26"/>
      <c r="D22" s="26"/>
      <c r="E22" s="26"/>
      <c r="F22" s="26"/>
      <c r="G22" s="26"/>
      <c r="H22" s="26"/>
      <c r="I22" s="26"/>
      <c r="K22" s="23"/>
    </row>
    <row r="23" spans="2:11">
      <c r="B23" s="257"/>
      <c r="C23" s="257"/>
      <c r="D23" s="257"/>
      <c r="E23" s="257"/>
      <c r="F23" s="257"/>
      <c r="G23" s="257"/>
      <c r="H23" s="257"/>
      <c r="I23" s="257"/>
      <c r="K23" s="23"/>
    </row>
    <row r="24" spans="2:11">
      <c r="B24" s="257"/>
      <c r="C24" s="257"/>
      <c r="D24" s="257"/>
      <c r="E24" s="257"/>
      <c r="F24" s="257"/>
      <c r="G24" s="257"/>
      <c r="H24" s="257"/>
      <c r="I24" s="257"/>
      <c r="K24" s="23"/>
    </row>
    <row r="25" spans="2:11">
      <c r="B25" s="257"/>
      <c r="C25" s="257"/>
      <c r="D25" s="257"/>
      <c r="E25" s="257"/>
      <c r="F25" s="257"/>
      <c r="G25" s="257"/>
      <c r="H25" s="257"/>
      <c r="I25" s="257"/>
    </row>
    <row r="26" spans="2:11">
      <c r="B26" s="257"/>
      <c r="C26" s="257"/>
      <c r="D26" s="257"/>
      <c r="E26" s="257"/>
      <c r="F26" s="257"/>
      <c r="G26" s="257"/>
      <c r="H26" s="257"/>
      <c r="I26" s="257"/>
      <c r="K26" s="23"/>
    </row>
    <row r="27" spans="2:11">
      <c r="K27" s="23"/>
    </row>
    <row r="28" spans="2:11">
      <c r="K28" s="23"/>
    </row>
    <row r="29" spans="2:11">
      <c r="K29" s="23"/>
    </row>
    <row r="30" spans="2:11">
      <c r="K30" s="23"/>
    </row>
    <row r="31" spans="2:11" ht="13.5" customHeight="1">
      <c r="K31" s="27"/>
    </row>
    <row r="32" spans="2:11" ht="13.5" customHeight="1">
      <c r="K32" s="27"/>
    </row>
    <row r="36" spans="4:9" ht="14.4">
      <c r="I36" s="28"/>
    </row>
    <row r="37" spans="4:9" ht="14.4">
      <c r="D37" s="28"/>
    </row>
    <row r="59" ht="12.75" customHeight="1"/>
    <row r="60" hidden="1"/>
    <row r="61" hidden="1"/>
  </sheetData>
  <mergeCells count="4">
    <mergeCell ref="B18:I19"/>
    <mergeCell ref="B20:I21"/>
    <mergeCell ref="B23:I24"/>
    <mergeCell ref="B25:I26"/>
  </mergeCells>
  <phoneticPr fontId="2"/>
  <pageMargins left="0.59055118110236227" right="0.59" top="0.51181102362204722" bottom="0.55118110236220474" header="0.31496062992125984" footer="0.3543307086614173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61"/>
  <sheetViews>
    <sheetView view="pageBreakPreview" topLeftCell="A22" zoomScaleNormal="100" zoomScaleSheetLayoutView="100" workbookViewId="0">
      <selection activeCell="D29" sqref="D29"/>
    </sheetView>
  </sheetViews>
  <sheetFormatPr defaultColWidth="9" defaultRowHeight="13.8"/>
  <cols>
    <col min="1" max="1" width="3.109375" style="5" customWidth="1"/>
    <col min="2" max="2" width="2.77734375" style="20" customWidth="1"/>
    <col min="3" max="3" width="19.21875" style="2" customWidth="1"/>
    <col min="4" max="4" width="70.44140625" style="2" customWidth="1"/>
    <col min="5" max="5" width="2.88671875" style="2" customWidth="1"/>
    <col min="6" max="19" width="3" style="2" customWidth="1"/>
    <col min="20" max="16384" width="9" style="2"/>
  </cols>
  <sheetData>
    <row r="1" spans="1:6" ht="23.4" customHeight="1">
      <c r="A1" s="3" t="s">
        <v>154</v>
      </c>
      <c r="B1" s="4"/>
      <c r="C1" s="4"/>
      <c r="D1" s="4"/>
      <c r="E1" s="4"/>
    </row>
    <row r="2" spans="1:6" s="1" customFormat="1" ht="15.75" customHeight="1">
      <c r="A2" s="5"/>
      <c r="B2" s="6"/>
    </row>
    <row r="3" spans="1:6" s="1" customFormat="1" ht="15" customHeight="1">
      <c r="A3" s="7">
        <v>1</v>
      </c>
      <c r="B3" s="8" t="s">
        <v>13</v>
      </c>
      <c r="C3" s="9"/>
      <c r="D3" s="9"/>
    </row>
    <row r="4" spans="1:6" s="1" customFormat="1" ht="37.5" customHeight="1">
      <c r="A4" s="7"/>
      <c r="B4" s="261" t="s">
        <v>35</v>
      </c>
      <c r="C4" s="261"/>
      <c r="D4" s="261"/>
      <c r="E4" s="261"/>
      <c r="F4" s="261"/>
    </row>
    <row r="5" spans="1:6" s="1" customFormat="1" ht="14.25" customHeight="1">
      <c r="A5" s="7">
        <v>2</v>
      </c>
      <c r="B5" s="10" t="s">
        <v>15</v>
      </c>
      <c r="C5" s="9"/>
      <c r="D5" s="9"/>
    </row>
    <row r="6" spans="1:6" s="1" customFormat="1" ht="17.25" customHeight="1">
      <c r="A6" s="7"/>
      <c r="B6" s="261" t="s">
        <v>17</v>
      </c>
      <c r="C6" s="261"/>
      <c r="D6" s="261"/>
      <c r="E6" s="261"/>
      <c r="F6" s="261"/>
    </row>
    <row r="7" spans="1:6" s="1" customFormat="1" ht="17.25" customHeight="1">
      <c r="A7" s="7"/>
      <c r="B7" s="261"/>
      <c r="C7" s="261"/>
      <c r="D7" s="261"/>
      <c r="E7" s="261"/>
      <c r="F7" s="261"/>
    </row>
    <row r="8" spans="1:6" s="1" customFormat="1" ht="17.25" customHeight="1">
      <c r="A8" s="7"/>
      <c r="B8" s="261"/>
      <c r="C8" s="261"/>
      <c r="D8" s="261"/>
      <c r="E8" s="261"/>
      <c r="F8" s="261"/>
    </row>
    <row r="9" spans="1:6" s="1" customFormat="1" ht="17.25" customHeight="1">
      <c r="A9" s="7">
        <v>3</v>
      </c>
      <c r="B9" s="10" t="s">
        <v>14</v>
      </c>
      <c r="C9" s="8"/>
      <c r="D9" s="8"/>
    </row>
    <row r="10" spans="1:6" s="1" customFormat="1" ht="17.25" customHeight="1">
      <c r="A10" s="7"/>
      <c r="B10" s="8" t="s">
        <v>36</v>
      </c>
      <c r="D10" s="8"/>
    </row>
    <row r="11" spans="1:6" s="1" customFormat="1" ht="17.25" customHeight="1">
      <c r="A11" s="7"/>
      <c r="B11" s="8"/>
      <c r="D11" s="8"/>
    </row>
    <row r="12" spans="1:6" s="1" customFormat="1" ht="17.25" customHeight="1">
      <c r="A12" s="7">
        <v>4</v>
      </c>
      <c r="B12" s="10" t="s">
        <v>18</v>
      </c>
      <c r="C12" s="8"/>
    </row>
    <row r="13" spans="1:6" s="1" customFormat="1" ht="18.75" customHeight="1">
      <c r="A13" s="7"/>
      <c r="B13" s="8" t="s">
        <v>37</v>
      </c>
      <c r="C13" s="8"/>
    </row>
    <row r="14" spans="1:6" s="1" customFormat="1" ht="21" customHeight="1">
      <c r="A14" s="7"/>
      <c r="B14" s="10"/>
      <c r="C14" s="1" t="s">
        <v>19</v>
      </c>
      <c r="D14" s="11" t="s">
        <v>38</v>
      </c>
    </row>
    <row r="15" spans="1:6" s="1" customFormat="1" ht="21" customHeight="1">
      <c r="A15" s="7"/>
      <c r="B15" s="10"/>
      <c r="C15" s="260" t="s">
        <v>26</v>
      </c>
      <c r="D15" s="260" t="s">
        <v>151</v>
      </c>
    </row>
    <row r="16" spans="1:6" s="1" customFormat="1" ht="43.2" customHeight="1">
      <c r="A16" s="7"/>
      <c r="B16" s="10"/>
      <c r="C16" s="260"/>
      <c r="D16" s="260"/>
    </row>
    <row r="17" spans="1:6" s="1" customFormat="1" ht="18" customHeight="1">
      <c r="A17" s="7"/>
      <c r="B17" s="10"/>
      <c r="C17" s="1" t="s">
        <v>30</v>
      </c>
      <c r="D17" s="1" t="s">
        <v>39</v>
      </c>
    </row>
    <row r="18" spans="1:6" s="1" customFormat="1" ht="19.5" customHeight="1">
      <c r="A18" s="7"/>
      <c r="B18" s="10"/>
      <c r="C18" s="1" t="s">
        <v>155</v>
      </c>
      <c r="D18" s="1" t="s">
        <v>40</v>
      </c>
    </row>
    <row r="19" spans="1:6" s="1" customFormat="1" ht="20.25" customHeight="1">
      <c r="A19" s="7"/>
      <c r="B19" s="10"/>
      <c r="D19" s="8" t="s">
        <v>20</v>
      </c>
    </row>
    <row r="20" spans="1:6" s="1" customFormat="1" ht="18" customHeight="1">
      <c r="A20" s="7"/>
      <c r="B20" s="12"/>
    </row>
    <row r="21" spans="1:6" s="1" customFormat="1" ht="18" customHeight="1">
      <c r="A21" s="7">
        <v>5</v>
      </c>
      <c r="B21" s="10" t="s">
        <v>10</v>
      </c>
      <c r="C21" s="9"/>
      <c r="D21" s="9"/>
    </row>
    <row r="22" spans="1:6" s="1" customFormat="1" ht="18" customHeight="1">
      <c r="A22" s="7"/>
      <c r="B22" s="261" t="s">
        <v>41</v>
      </c>
      <c r="C22" s="261"/>
      <c r="D22" s="261"/>
      <c r="E22" s="261"/>
      <c r="F22" s="261"/>
    </row>
    <row r="23" spans="1:6" s="1" customFormat="1" ht="18" customHeight="1">
      <c r="A23" s="7"/>
      <c r="B23" s="261"/>
      <c r="C23" s="261"/>
      <c r="D23" s="261"/>
      <c r="E23" s="261"/>
      <c r="F23" s="261"/>
    </row>
    <row r="24" spans="1:6" s="1" customFormat="1" ht="39" customHeight="1">
      <c r="A24" s="7"/>
      <c r="B24" s="261"/>
      <c r="C24" s="261"/>
      <c r="D24" s="261"/>
      <c r="E24" s="261"/>
      <c r="F24" s="261"/>
    </row>
    <row r="25" spans="1:6" s="1" customFormat="1" ht="18" customHeight="1">
      <c r="A25" s="7">
        <v>6</v>
      </c>
      <c r="B25" s="10" t="s">
        <v>11</v>
      </c>
      <c r="C25" s="9"/>
      <c r="D25" s="9"/>
    </row>
    <row r="26" spans="1:6" s="1" customFormat="1" ht="16.5" customHeight="1">
      <c r="A26" s="2"/>
      <c r="B26" s="8" t="s">
        <v>42</v>
      </c>
    </row>
    <row r="27" spans="1:6" s="1" customFormat="1" ht="18" customHeight="1">
      <c r="A27" s="7"/>
      <c r="B27" s="13"/>
      <c r="C27" s="1" t="s">
        <v>16</v>
      </c>
      <c r="D27" s="261" t="s">
        <v>43</v>
      </c>
      <c r="E27" s="261"/>
      <c r="F27" s="261"/>
    </row>
    <row r="28" spans="1:6" s="1" customFormat="1" ht="29.4" customHeight="1">
      <c r="A28" s="7"/>
      <c r="B28" s="13"/>
      <c r="D28" s="261"/>
      <c r="E28" s="261"/>
      <c r="F28" s="261"/>
    </row>
    <row r="29" spans="1:6" s="1" customFormat="1" ht="109.95" customHeight="1">
      <c r="A29" s="7"/>
      <c r="B29" s="13"/>
      <c r="C29" s="9" t="s">
        <v>44</v>
      </c>
      <c r="D29" s="9" t="s">
        <v>311</v>
      </c>
      <c r="E29" s="9"/>
      <c r="F29" s="9"/>
    </row>
    <row r="30" spans="1:6" s="1" customFormat="1" ht="118.2" customHeight="1">
      <c r="A30" s="7"/>
      <c r="B30" s="13"/>
      <c r="C30" s="9"/>
      <c r="D30" s="9" t="s">
        <v>191</v>
      </c>
      <c r="E30" s="9"/>
      <c r="F30" s="9"/>
    </row>
    <row r="31" spans="1:6" s="1" customFormat="1" ht="90.6" customHeight="1">
      <c r="A31" s="7"/>
      <c r="B31" s="13"/>
      <c r="C31" s="9"/>
      <c r="D31" s="262" t="s">
        <v>50</v>
      </c>
      <c r="E31" s="262"/>
      <c r="F31" s="9"/>
    </row>
    <row r="32" spans="1:6" s="1" customFormat="1" ht="34.950000000000003" customHeight="1">
      <c r="A32" s="7"/>
      <c r="B32" s="13"/>
      <c r="C32" s="15" t="s">
        <v>31</v>
      </c>
      <c r="D32" s="21"/>
      <c r="E32" s="21"/>
      <c r="F32" s="9"/>
    </row>
    <row r="33" spans="1:7" s="1" customFormat="1" ht="135.6" customHeight="1">
      <c r="A33" s="7"/>
      <c r="B33" s="13"/>
      <c r="C33" s="9"/>
      <c r="D33" s="258" t="s">
        <v>153</v>
      </c>
      <c r="E33" s="258"/>
      <c r="F33" s="22"/>
      <c r="G33" s="22"/>
    </row>
    <row r="34" spans="1:7" s="1" customFormat="1" ht="12.6" customHeight="1">
      <c r="A34" s="14"/>
      <c r="B34" s="15"/>
      <c r="C34" s="16"/>
      <c r="D34" s="16"/>
    </row>
    <row r="35" spans="1:7" s="1" customFormat="1" ht="15.75" customHeight="1">
      <c r="A35" s="14"/>
      <c r="B35" s="17"/>
      <c r="C35" s="259"/>
      <c r="D35" s="259"/>
      <c r="E35" s="259"/>
      <c r="F35" s="259"/>
    </row>
    <row r="36" spans="1:7" s="1" customFormat="1" ht="10.95" customHeight="1">
      <c r="A36" s="14"/>
      <c r="B36" s="17"/>
      <c r="C36" s="15"/>
      <c r="D36" s="15"/>
      <c r="E36" s="19"/>
    </row>
    <row r="37" spans="1:7" s="1" customFormat="1" ht="18.75" customHeight="1">
      <c r="A37" s="5">
        <v>7</v>
      </c>
      <c r="B37" s="6" t="s">
        <v>25</v>
      </c>
      <c r="D37" s="8"/>
      <c r="E37" s="19"/>
    </row>
    <row r="38" spans="1:7" s="1" customFormat="1" ht="21" customHeight="1">
      <c r="A38" s="5"/>
      <c r="B38" s="260" t="s">
        <v>152</v>
      </c>
      <c r="C38" s="260"/>
      <c r="D38" s="260"/>
      <c r="E38" s="260"/>
      <c r="F38" s="260"/>
    </row>
    <row r="39" spans="1:7" s="1" customFormat="1" ht="21" customHeight="1">
      <c r="B39" s="260"/>
      <c r="C39" s="260"/>
      <c r="D39" s="260"/>
      <c r="E39" s="260"/>
      <c r="F39" s="260"/>
    </row>
    <row r="40" spans="1:7" s="1" customFormat="1" ht="12" customHeight="1">
      <c r="B40" s="260"/>
      <c r="C40" s="260"/>
      <c r="D40" s="260"/>
      <c r="E40" s="260"/>
      <c r="F40" s="260"/>
    </row>
    <row r="41" spans="1:7" s="1" customFormat="1" ht="34.200000000000003" customHeight="1">
      <c r="A41" s="7"/>
      <c r="B41" s="261" t="s">
        <v>32</v>
      </c>
      <c r="C41" s="261"/>
      <c r="D41" s="261"/>
      <c r="E41" s="261"/>
      <c r="F41" s="261"/>
    </row>
    <row r="42" spans="1:7" s="1" customFormat="1" ht="40.5" customHeight="1">
      <c r="A42" s="14"/>
      <c r="B42" s="258" t="s">
        <v>51</v>
      </c>
      <c r="C42" s="258"/>
      <c r="D42" s="258"/>
      <c r="E42" s="258"/>
      <c r="F42" s="258"/>
    </row>
    <row r="43" spans="1:7" s="1" customFormat="1" ht="45" customHeight="1">
      <c r="A43" s="14"/>
      <c r="B43" s="258" t="s">
        <v>21</v>
      </c>
      <c r="C43" s="258"/>
      <c r="D43" s="258"/>
      <c r="E43" s="258"/>
      <c r="F43" s="258"/>
    </row>
    <row r="44" spans="1:7" s="1" customFormat="1" ht="41.25" customHeight="1">
      <c r="A44" s="14"/>
      <c r="B44" s="258" t="s">
        <v>27</v>
      </c>
      <c r="C44" s="258"/>
      <c r="D44" s="258"/>
      <c r="E44" s="258"/>
      <c r="F44" s="258"/>
    </row>
    <row r="45" spans="1:7" s="1" customFormat="1" ht="24" customHeight="1">
      <c r="A45" s="14"/>
      <c r="B45" s="15" t="s">
        <v>22</v>
      </c>
      <c r="C45" s="16"/>
      <c r="D45" s="15"/>
    </row>
    <row r="46" spans="1:7" s="1" customFormat="1" ht="26.25" customHeight="1">
      <c r="A46" s="14"/>
      <c r="B46" s="15" t="s">
        <v>23</v>
      </c>
      <c r="C46" s="16"/>
      <c r="D46" s="15"/>
    </row>
    <row r="47" spans="1:7" ht="36.75" customHeight="1">
      <c r="A47" s="14"/>
      <c r="B47" s="258" t="s">
        <v>28</v>
      </c>
      <c r="C47" s="258"/>
      <c r="D47" s="258"/>
      <c r="E47" s="258"/>
      <c r="F47" s="258"/>
    </row>
    <row r="48" spans="1:7" ht="28.2" customHeight="1">
      <c r="A48" s="14"/>
      <c r="B48" s="258"/>
      <c r="C48" s="258"/>
      <c r="D48" s="258"/>
      <c r="E48" s="258"/>
      <c r="F48" s="258"/>
    </row>
    <row r="49" spans="1:6" ht="40.5" customHeight="1">
      <c r="A49" s="14"/>
      <c r="B49" s="258" t="s">
        <v>24</v>
      </c>
      <c r="C49" s="258"/>
      <c r="D49" s="258"/>
      <c r="E49" s="258"/>
      <c r="F49" s="258"/>
    </row>
    <row r="50" spans="1:6" ht="39.75" customHeight="1">
      <c r="A50" s="14"/>
      <c r="B50" s="258" t="s">
        <v>156</v>
      </c>
      <c r="C50" s="258"/>
      <c r="D50" s="258"/>
      <c r="E50" s="258"/>
      <c r="F50" s="258"/>
    </row>
    <row r="51" spans="1:6" ht="30" customHeight="1">
      <c r="A51" s="14"/>
      <c r="B51" s="258" t="s">
        <v>157</v>
      </c>
      <c r="C51" s="258"/>
      <c r="D51" s="258"/>
      <c r="E51" s="258"/>
      <c r="F51" s="258"/>
    </row>
    <row r="52" spans="1:6" ht="9.6" customHeight="1">
      <c r="A52" s="14"/>
      <c r="B52" s="18"/>
      <c r="C52" s="18"/>
      <c r="D52" s="18"/>
      <c r="E52" s="1"/>
    </row>
    <row r="53" spans="1:6" ht="19.5" customHeight="1">
      <c r="A53" s="14"/>
      <c r="B53" s="17"/>
      <c r="C53" s="16"/>
      <c r="D53" s="15"/>
      <c r="E53" s="1"/>
    </row>
    <row r="54" spans="1:6" ht="26.25" customHeight="1">
      <c r="A54" s="14"/>
      <c r="B54" s="17"/>
      <c r="C54" s="15"/>
      <c r="D54" s="15"/>
      <c r="E54" s="1"/>
    </row>
    <row r="55" spans="1:6" ht="20.25" customHeight="1">
      <c r="B55" s="6"/>
      <c r="C55" s="1"/>
      <c r="D55" s="1"/>
      <c r="E55" s="1"/>
    </row>
    <row r="56" spans="1:6">
      <c r="B56" s="6"/>
      <c r="C56" s="1"/>
      <c r="D56" s="1"/>
      <c r="E56" s="1"/>
    </row>
    <row r="57" spans="1:6">
      <c r="B57" s="6"/>
      <c r="C57" s="1"/>
      <c r="D57" s="1"/>
      <c r="E57" s="1"/>
    </row>
    <row r="58" spans="1:6">
      <c r="B58" s="6"/>
      <c r="C58" s="1"/>
      <c r="D58" s="1"/>
      <c r="E58" s="1"/>
    </row>
    <row r="59" spans="1:6">
      <c r="B59" s="6"/>
      <c r="C59" s="1"/>
      <c r="D59" s="1"/>
      <c r="E59" s="1"/>
    </row>
    <row r="60" spans="1:6">
      <c r="B60" s="6"/>
      <c r="C60" s="1"/>
      <c r="D60" s="1"/>
      <c r="E60" s="1"/>
    </row>
    <row r="61" spans="1:6">
      <c r="E61" s="1"/>
    </row>
  </sheetData>
  <mergeCells count="18">
    <mergeCell ref="D31:E31"/>
    <mergeCell ref="D33:E33"/>
    <mergeCell ref="B4:F4"/>
    <mergeCell ref="B6:F8"/>
    <mergeCell ref="B22:F24"/>
    <mergeCell ref="D27:F28"/>
    <mergeCell ref="C15:C16"/>
    <mergeCell ref="D15:D16"/>
    <mergeCell ref="B49:F49"/>
    <mergeCell ref="B50:F50"/>
    <mergeCell ref="B51:F51"/>
    <mergeCell ref="B43:F43"/>
    <mergeCell ref="C35:F35"/>
    <mergeCell ref="B38:F40"/>
    <mergeCell ref="B41:F41"/>
    <mergeCell ref="B42:F42"/>
    <mergeCell ref="B44:F44"/>
    <mergeCell ref="B47:F48"/>
  </mergeCells>
  <phoneticPr fontId="2"/>
  <pageMargins left="0.70866141732283472" right="0.70866141732283472" top="0.74803149606299213" bottom="0.74803149606299213" header="0.31496062992125984" footer="0.31496062992125984"/>
  <pageSetup paperSize="9" scale="8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T217"/>
  <sheetViews>
    <sheetView topLeftCell="A10" workbookViewId="0">
      <selection activeCell="Z55" sqref="Z55"/>
    </sheetView>
  </sheetViews>
  <sheetFormatPr defaultColWidth="4.109375" defaultRowHeight="14.4"/>
  <cols>
    <col min="1" max="1" width="7.33203125" style="32" customWidth="1"/>
    <col min="2" max="2" width="5.44140625" style="32" customWidth="1"/>
    <col min="3" max="3" width="5.21875" style="35" customWidth="1"/>
    <col min="4" max="4" width="5.44140625" style="32" customWidth="1"/>
    <col min="5" max="10" width="3.77734375" style="32" customWidth="1"/>
    <col min="11" max="11" width="3.88671875" style="32" customWidth="1"/>
    <col min="12" max="13" width="3.77734375" style="32" customWidth="1"/>
    <col min="14" max="14" width="3.44140625" style="32" customWidth="1"/>
    <col min="15" max="15" width="3.88671875" style="32" customWidth="1"/>
    <col min="16" max="17" width="3.77734375" style="32" customWidth="1"/>
    <col min="18" max="18" width="3.21875" style="32" customWidth="1"/>
    <col min="19" max="19" width="3.77734375" style="32" customWidth="1"/>
    <col min="20" max="20" width="4.109375" style="32"/>
    <col min="21" max="21" width="4.33203125" style="32" customWidth="1"/>
    <col min="22" max="22" width="3.88671875" style="32" customWidth="1"/>
    <col min="23" max="23" width="5" style="32" customWidth="1"/>
    <col min="24" max="24" width="5.109375" style="32" customWidth="1"/>
    <col min="25" max="27" width="5.21875" style="32" customWidth="1"/>
    <col min="28" max="28" width="5.77734375" style="32" customWidth="1"/>
    <col min="29" max="29" width="5.88671875" style="32" customWidth="1"/>
    <col min="30" max="30" width="4.44140625" style="38" customWidth="1"/>
    <col min="31" max="31" width="6" style="32" customWidth="1"/>
    <col min="32" max="237" width="4.109375" style="32"/>
    <col min="238" max="238" width="5.44140625" style="32" customWidth="1"/>
    <col min="239" max="239" width="5.21875" style="32" customWidth="1"/>
    <col min="240" max="240" width="5.44140625" style="32" customWidth="1"/>
    <col min="241" max="246" width="3.77734375" style="32" customWidth="1"/>
    <col min="247" max="247" width="3.88671875" style="32" customWidth="1"/>
    <col min="248" max="249" width="3.77734375" style="32" customWidth="1"/>
    <col min="250" max="250" width="3.44140625" style="32" customWidth="1"/>
    <col min="251" max="251" width="3.88671875" style="32" customWidth="1"/>
    <col min="252" max="253" width="3.77734375" style="32" customWidth="1"/>
    <col min="254" max="254" width="3.21875" style="32" customWidth="1"/>
    <col min="255" max="255" width="3.77734375" style="32" customWidth="1"/>
    <col min="256" max="256" width="4.109375" style="32"/>
    <col min="257" max="257" width="4.33203125" style="32" customWidth="1"/>
    <col min="258" max="258" width="3.88671875" style="32" customWidth="1"/>
    <col min="259" max="259" width="5" style="32" customWidth="1"/>
    <col min="260" max="260" width="5.109375" style="32" customWidth="1"/>
    <col min="261" max="263" width="5.21875" style="32" customWidth="1"/>
    <col min="264" max="264" width="5.77734375" style="32" customWidth="1"/>
    <col min="265" max="265" width="5.88671875" style="32" customWidth="1"/>
    <col min="266" max="266" width="4.44140625" style="32" customWidth="1"/>
    <col min="267" max="267" width="6" style="32" customWidth="1"/>
    <col min="268" max="268" width="4.44140625" style="32" customWidth="1"/>
    <col min="269" max="270" width="4.109375" style="32"/>
    <col min="271" max="271" width="4.77734375" style="32" customWidth="1"/>
    <col min="272" max="272" width="4.109375" style="32"/>
    <col min="273" max="273" width="5.21875" style="32" customWidth="1"/>
    <col min="274" max="274" width="10.21875" style="32" customWidth="1"/>
    <col min="275" max="275" width="4" style="32" customWidth="1"/>
    <col min="276" max="276" width="11.6640625" style="32" customWidth="1"/>
    <col min="277" max="277" width="5.109375" style="32" customWidth="1"/>
    <col min="278" max="278" width="14.109375" style="32" customWidth="1"/>
    <col min="279" max="493" width="4.109375" style="32"/>
    <col min="494" max="494" width="5.44140625" style="32" customWidth="1"/>
    <col min="495" max="495" width="5.21875" style="32" customWidth="1"/>
    <col min="496" max="496" width="5.44140625" style="32" customWidth="1"/>
    <col min="497" max="502" width="3.77734375" style="32" customWidth="1"/>
    <col min="503" max="503" width="3.88671875" style="32" customWidth="1"/>
    <col min="504" max="505" width="3.77734375" style="32" customWidth="1"/>
    <col min="506" max="506" width="3.44140625" style="32" customWidth="1"/>
    <col min="507" max="507" width="3.88671875" style="32" customWidth="1"/>
    <col min="508" max="509" width="3.77734375" style="32" customWidth="1"/>
    <col min="510" max="510" width="3.21875" style="32" customWidth="1"/>
    <col min="511" max="511" width="3.77734375" style="32" customWidth="1"/>
    <col min="512" max="512" width="4.109375" style="32"/>
    <col min="513" max="513" width="4.33203125" style="32" customWidth="1"/>
    <col min="514" max="514" width="3.88671875" style="32" customWidth="1"/>
    <col min="515" max="515" width="5" style="32" customWidth="1"/>
    <col min="516" max="516" width="5.109375" style="32" customWidth="1"/>
    <col min="517" max="519" width="5.21875" style="32" customWidth="1"/>
    <col min="520" max="520" width="5.77734375" style="32" customWidth="1"/>
    <col min="521" max="521" width="5.88671875" style="32" customWidth="1"/>
    <col min="522" max="522" width="4.44140625" style="32" customWidth="1"/>
    <col min="523" max="523" width="6" style="32" customWidth="1"/>
    <col min="524" max="524" width="4.44140625" style="32" customWidth="1"/>
    <col min="525" max="526" width="4.109375" style="32"/>
    <col min="527" max="527" width="4.77734375" style="32" customWidth="1"/>
    <col min="528" max="528" width="4.109375" style="32"/>
    <col min="529" max="529" width="5.21875" style="32" customWidth="1"/>
    <col min="530" max="530" width="10.21875" style="32" customWidth="1"/>
    <col min="531" max="531" width="4" style="32" customWidth="1"/>
    <col min="532" max="532" width="11.6640625" style="32" customWidth="1"/>
    <col min="533" max="533" width="5.109375" style="32" customWidth="1"/>
    <col min="534" max="534" width="14.109375" style="32" customWidth="1"/>
    <col min="535" max="749" width="4.109375" style="32"/>
    <col min="750" max="750" width="5.44140625" style="32" customWidth="1"/>
    <col min="751" max="751" width="5.21875" style="32" customWidth="1"/>
    <col min="752" max="752" width="5.44140625" style="32" customWidth="1"/>
    <col min="753" max="758" width="3.77734375" style="32" customWidth="1"/>
    <col min="759" max="759" width="3.88671875" style="32" customWidth="1"/>
    <col min="760" max="761" width="3.77734375" style="32" customWidth="1"/>
    <col min="762" max="762" width="3.44140625" style="32" customWidth="1"/>
    <col min="763" max="763" width="3.88671875" style="32" customWidth="1"/>
    <col min="764" max="765" width="3.77734375" style="32" customWidth="1"/>
    <col min="766" max="766" width="3.21875" style="32" customWidth="1"/>
    <col min="767" max="767" width="3.77734375" style="32" customWidth="1"/>
    <col min="768" max="768" width="4.109375" style="32"/>
    <col min="769" max="769" width="4.33203125" style="32" customWidth="1"/>
    <col min="770" max="770" width="3.88671875" style="32" customWidth="1"/>
    <col min="771" max="771" width="5" style="32" customWidth="1"/>
    <col min="772" max="772" width="5.109375" style="32" customWidth="1"/>
    <col min="773" max="775" width="5.21875" style="32" customWidth="1"/>
    <col min="776" max="776" width="5.77734375" style="32" customWidth="1"/>
    <col min="777" max="777" width="5.88671875" style="32" customWidth="1"/>
    <col min="778" max="778" width="4.44140625" style="32" customWidth="1"/>
    <col min="779" max="779" width="6" style="32" customWidth="1"/>
    <col min="780" max="780" width="4.44140625" style="32" customWidth="1"/>
    <col min="781" max="782" width="4.109375" style="32"/>
    <col min="783" max="783" width="4.77734375" style="32" customWidth="1"/>
    <col min="784" max="784" width="4.109375" style="32"/>
    <col min="785" max="785" width="5.21875" style="32" customWidth="1"/>
    <col min="786" max="786" width="10.21875" style="32" customWidth="1"/>
    <col min="787" max="787" width="4" style="32" customWidth="1"/>
    <col min="788" max="788" width="11.6640625" style="32" customWidth="1"/>
    <col min="789" max="789" width="5.109375" style="32" customWidth="1"/>
    <col min="790" max="790" width="14.109375" style="32" customWidth="1"/>
    <col min="791" max="1005" width="4.109375" style="32"/>
    <col min="1006" max="1006" width="5.44140625" style="32" customWidth="1"/>
    <col min="1007" max="1007" width="5.21875" style="32" customWidth="1"/>
    <col min="1008" max="1008" width="5.44140625" style="32" customWidth="1"/>
    <col min="1009" max="1014" width="3.77734375" style="32" customWidth="1"/>
    <col min="1015" max="1015" width="3.88671875" style="32" customWidth="1"/>
    <col min="1016" max="1017" width="3.77734375" style="32" customWidth="1"/>
    <col min="1018" max="1018" width="3.44140625" style="32" customWidth="1"/>
    <col min="1019" max="1019" width="3.88671875" style="32" customWidth="1"/>
    <col min="1020" max="1021" width="3.77734375" style="32" customWidth="1"/>
    <col min="1022" max="1022" width="3.21875" style="32" customWidth="1"/>
    <col min="1023" max="1023" width="3.77734375" style="32" customWidth="1"/>
    <col min="1024" max="1024" width="4.109375" style="32"/>
    <col min="1025" max="1025" width="4.33203125" style="32" customWidth="1"/>
    <col min="1026" max="1026" width="3.88671875" style="32" customWidth="1"/>
    <col min="1027" max="1027" width="5" style="32" customWidth="1"/>
    <col min="1028" max="1028" width="5.109375" style="32" customWidth="1"/>
    <col min="1029" max="1031" width="5.21875" style="32" customWidth="1"/>
    <col min="1032" max="1032" width="5.77734375" style="32" customWidth="1"/>
    <col min="1033" max="1033" width="5.88671875" style="32" customWidth="1"/>
    <col min="1034" max="1034" width="4.44140625" style="32" customWidth="1"/>
    <col min="1035" max="1035" width="6" style="32" customWidth="1"/>
    <col min="1036" max="1036" width="4.44140625" style="32" customWidth="1"/>
    <col min="1037" max="1038" width="4.109375" style="32"/>
    <col min="1039" max="1039" width="4.77734375" style="32" customWidth="1"/>
    <col min="1040" max="1040" width="4.109375" style="32"/>
    <col min="1041" max="1041" width="5.21875" style="32" customWidth="1"/>
    <col min="1042" max="1042" width="10.21875" style="32" customWidth="1"/>
    <col min="1043" max="1043" width="4" style="32" customWidth="1"/>
    <col min="1044" max="1044" width="11.6640625" style="32" customWidth="1"/>
    <col min="1045" max="1045" width="5.109375" style="32" customWidth="1"/>
    <col min="1046" max="1046" width="14.109375" style="32" customWidth="1"/>
    <col min="1047" max="1261" width="4.109375" style="32"/>
    <col min="1262" max="1262" width="5.44140625" style="32" customWidth="1"/>
    <col min="1263" max="1263" width="5.21875" style="32" customWidth="1"/>
    <col min="1264" max="1264" width="5.44140625" style="32" customWidth="1"/>
    <col min="1265" max="1270" width="3.77734375" style="32" customWidth="1"/>
    <col min="1271" max="1271" width="3.88671875" style="32" customWidth="1"/>
    <col min="1272" max="1273" width="3.77734375" style="32" customWidth="1"/>
    <col min="1274" max="1274" width="3.44140625" style="32" customWidth="1"/>
    <col min="1275" max="1275" width="3.88671875" style="32" customWidth="1"/>
    <col min="1276" max="1277" width="3.77734375" style="32" customWidth="1"/>
    <col min="1278" max="1278" width="3.21875" style="32" customWidth="1"/>
    <col min="1279" max="1279" width="3.77734375" style="32" customWidth="1"/>
    <col min="1280" max="1280" width="4.109375" style="32"/>
    <col min="1281" max="1281" width="4.33203125" style="32" customWidth="1"/>
    <col min="1282" max="1282" width="3.88671875" style="32" customWidth="1"/>
    <col min="1283" max="1283" width="5" style="32" customWidth="1"/>
    <col min="1284" max="1284" width="5.109375" style="32" customWidth="1"/>
    <col min="1285" max="1287" width="5.21875" style="32" customWidth="1"/>
    <col min="1288" max="1288" width="5.77734375" style="32" customWidth="1"/>
    <col min="1289" max="1289" width="5.88671875" style="32" customWidth="1"/>
    <col min="1290" max="1290" width="4.44140625" style="32" customWidth="1"/>
    <col min="1291" max="1291" width="6" style="32" customWidth="1"/>
    <col min="1292" max="1292" width="4.44140625" style="32" customWidth="1"/>
    <col min="1293" max="1294" width="4.109375" style="32"/>
    <col min="1295" max="1295" width="4.77734375" style="32" customWidth="1"/>
    <col min="1296" max="1296" width="4.109375" style="32"/>
    <col min="1297" max="1297" width="5.21875" style="32" customWidth="1"/>
    <col min="1298" max="1298" width="10.21875" style="32" customWidth="1"/>
    <col min="1299" max="1299" width="4" style="32" customWidth="1"/>
    <col min="1300" max="1300" width="11.6640625" style="32" customWidth="1"/>
    <col min="1301" max="1301" width="5.109375" style="32" customWidth="1"/>
    <col min="1302" max="1302" width="14.109375" style="32" customWidth="1"/>
    <col min="1303" max="1517" width="4.109375" style="32"/>
    <col min="1518" max="1518" width="5.44140625" style="32" customWidth="1"/>
    <col min="1519" max="1519" width="5.21875" style="32" customWidth="1"/>
    <col min="1520" max="1520" width="5.44140625" style="32" customWidth="1"/>
    <col min="1521" max="1526" width="3.77734375" style="32" customWidth="1"/>
    <col min="1527" max="1527" width="3.88671875" style="32" customWidth="1"/>
    <col min="1528" max="1529" width="3.77734375" style="32" customWidth="1"/>
    <col min="1530" max="1530" width="3.44140625" style="32" customWidth="1"/>
    <col min="1531" max="1531" width="3.88671875" style="32" customWidth="1"/>
    <col min="1532" max="1533" width="3.77734375" style="32" customWidth="1"/>
    <col min="1534" max="1534" width="3.21875" style="32" customWidth="1"/>
    <col min="1535" max="1535" width="3.77734375" style="32" customWidth="1"/>
    <col min="1536" max="1536" width="4.109375" style="32"/>
    <col min="1537" max="1537" width="4.33203125" style="32" customWidth="1"/>
    <col min="1538" max="1538" width="3.88671875" style="32" customWidth="1"/>
    <col min="1539" max="1539" width="5" style="32" customWidth="1"/>
    <col min="1540" max="1540" width="5.109375" style="32" customWidth="1"/>
    <col min="1541" max="1543" width="5.21875" style="32" customWidth="1"/>
    <col min="1544" max="1544" width="5.77734375" style="32" customWidth="1"/>
    <col min="1545" max="1545" width="5.88671875" style="32" customWidth="1"/>
    <col min="1546" max="1546" width="4.44140625" style="32" customWidth="1"/>
    <col min="1547" max="1547" width="6" style="32" customWidth="1"/>
    <col min="1548" max="1548" width="4.44140625" style="32" customWidth="1"/>
    <col min="1549" max="1550" width="4.109375" style="32"/>
    <col min="1551" max="1551" width="4.77734375" style="32" customWidth="1"/>
    <col min="1552" max="1552" width="4.109375" style="32"/>
    <col min="1553" max="1553" width="5.21875" style="32" customWidth="1"/>
    <col min="1554" max="1554" width="10.21875" style="32" customWidth="1"/>
    <col min="1555" max="1555" width="4" style="32" customWidth="1"/>
    <col min="1556" max="1556" width="11.6640625" style="32" customWidth="1"/>
    <col min="1557" max="1557" width="5.109375" style="32" customWidth="1"/>
    <col min="1558" max="1558" width="14.109375" style="32" customWidth="1"/>
    <col min="1559" max="1773" width="4.109375" style="32"/>
    <col min="1774" max="1774" width="5.44140625" style="32" customWidth="1"/>
    <col min="1775" max="1775" width="5.21875" style="32" customWidth="1"/>
    <col min="1776" max="1776" width="5.44140625" style="32" customWidth="1"/>
    <col min="1777" max="1782" width="3.77734375" style="32" customWidth="1"/>
    <col min="1783" max="1783" width="3.88671875" style="32" customWidth="1"/>
    <col min="1784" max="1785" width="3.77734375" style="32" customWidth="1"/>
    <col min="1786" max="1786" width="3.44140625" style="32" customWidth="1"/>
    <col min="1787" max="1787" width="3.88671875" style="32" customWidth="1"/>
    <col min="1788" max="1789" width="3.77734375" style="32" customWidth="1"/>
    <col min="1790" max="1790" width="3.21875" style="32" customWidth="1"/>
    <col min="1791" max="1791" width="3.77734375" style="32" customWidth="1"/>
    <col min="1792" max="1792" width="4.109375" style="32"/>
    <col min="1793" max="1793" width="4.33203125" style="32" customWidth="1"/>
    <col min="1794" max="1794" width="3.88671875" style="32" customWidth="1"/>
    <col min="1795" max="1795" width="5" style="32" customWidth="1"/>
    <col min="1796" max="1796" width="5.109375" style="32" customWidth="1"/>
    <col min="1797" max="1799" width="5.21875" style="32" customWidth="1"/>
    <col min="1800" max="1800" width="5.77734375" style="32" customWidth="1"/>
    <col min="1801" max="1801" width="5.88671875" style="32" customWidth="1"/>
    <col min="1802" max="1802" width="4.44140625" style="32" customWidth="1"/>
    <col min="1803" max="1803" width="6" style="32" customWidth="1"/>
    <col min="1804" max="1804" width="4.44140625" style="32" customWidth="1"/>
    <col min="1805" max="1806" width="4.109375" style="32"/>
    <col min="1807" max="1807" width="4.77734375" style="32" customWidth="1"/>
    <col min="1808" max="1808" width="4.109375" style="32"/>
    <col min="1809" max="1809" width="5.21875" style="32" customWidth="1"/>
    <col min="1810" max="1810" width="10.21875" style="32" customWidth="1"/>
    <col min="1811" max="1811" width="4" style="32" customWidth="1"/>
    <col min="1812" max="1812" width="11.6640625" style="32" customWidth="1"/>
    <col min="1813" max="1813" width="5.109375" style="32" customWidth="1"/>
    <col min="1814" max="1814" width="14.109375" style="32" customWidth="1"/>
    <col min="1815" max="2029" width="4.109375" style="32"/>
    <col min="2030" max="2030" width="5.44140625" style="32" customWidth="1"/>
    <col min="2031" max="2031" width="5.21875" style="32" customWidth="1"/>
    <col min="2032" max="2032" width="5.44140625" style="32" customWidth="1"/>
    <col min="2033" max="2038" width="3.77734375" style="32" customWidth="1"/>
    <col min="2039" max="2039" width="3.88671875" style="32" customWidth="1"/>
    <col min="2040" max="2041" width="3.77734375" style="32" customWidth="1"/>
    <col min="2042" max="2042" width="3.44140625" style="32" customWidth="1"/>
    <col min="2043" max="2043" width="3.88671875" style="32" customWidth="1"/>
    <col min="2044" max="2045" width="3.77734375" style="32" customWidth="1"/>
    <col min="2046" max="2046" width="3.21875" style="32" customWidth="1"/>
    <col min="2047" max="2047" width="3.77734375" style="32" customWidth="1"/>
    <col min="2048" max="2048" width="4.109375" style="32"/>
    <col min="2049" max="2049" width="4.33203125" style="32" customWidth="1"/>
    <col min="2050" max="2050" width="3.88671875" style="32" customWidth="1"/>
    <col min="2051" max="2051" width="5" style="32" customWidth="1"/>
    <col min="2052" max="2052" width="5.109375" style="32" customWidth="1"/>
    <col min="2053" max="2055" width="5.21875" style="32" customWidth="1"/>
    <col min="2056" max="2056" width="5.77734375" style="32" customWidth="1"/>
    <col min="2057" max="2057" width="5.88671875" style="32" customWidth="1"/>
    <col min="2058" max="2058" width="4.44140625" style="32" customWidth="1"/>
    <col min="2059" max="2059" width="6" style="32" customWidth="1"/>
    <col min="2060" max="2060" width="4.44140625" style="32" customWidth="1"/>
    <col min="2061" max="2062" width="4.109375" style="32"/>
    <col min="2063" max="2063" width="4.77734375" style="32" customWidth="1"/>
    <col min="2064" max="2064" width="4.109375" style="32"/>
    <col min="2065" max="2065" width="5.21875" style="32" customWidth="1"/>
    <col min="2066" max="2066" width="10.21875" style="32" customWidth="1"/>
    <col min="2067" max="2067" width="4" style="32" customWidth="1"/>
    <col min="2068" max="2068" width="11.6640625" style="32" customWidth="1"/>
    <col min="2069" max="2069" width="5.109375" style="32" customWidth="1"/>
    <col min="2070" max="2070" width="14.109375" style="32" customWidth="1"/>
    <col min="2071" max="2285" width="4.109375" style="32"/>
    <col min="2286" max="2286" width="5.44140625" style="32" customWidth="1"/>
    <col min="2287" max="2287" width="5.21875" style="32" customWidth="1"/>
    <col min="2288" max="2288" width="5.44140625" style="32" customWidth="1"/>
    <col min="2289" max="2294" width="3.77734375" style="32" customWidth="1"/>
    <col min="2295" max="2295" width="3.88671875" style="32" customWidth="1"/>
    <col min="2296" max="2297" width="3.77734375" style="32" customWidth="1"/>
    <col min="2298" max="2298" width="3.44140625" style="32" customWidth="1"/>
    <col min="2299" max="2299" width="3.88671875" style="32" customWidth="1"/>
    <col min="2300" max="2301" width="3.77734375" style="32" customWidth="1"/>
    <col min="2302" max="2302" width="3.21875" style="32" customWidth="1"/>
    <col min="2303" max="2303" width="3.77734375" style="32" customWidth="1"/>
    <col min="2304" max="2304" width="4.109375" style="32"/>
    <col min="2305" max="2305" width="4.33203125" style="32" customWidth="1"/>
    <col min="2306" max="2306" width="3.88671875" style="32" customWidth="1"/>
    <col min="2307" max="2307" width="5" style="32" customWidth="1"/>
    <col min="2308" max="2308" width="5.109375" style="32" customWidth="1"/>
    <col min="2309" max="2311" width="5.21875" style="32" customWidth="1"/>
    <col min="2312" max="2312" width="5.77734375" style="32" customWidth="1"/>
    <col min="2313" max="2313" width="5.88671875" style="32" customWidth="1"/>
    <col min="2314" max="2314" width="4.44140625" style="32" customWidth="1"/>
    <col min="2315" max="2315" width="6" style="32" customWidth="1"/>
    <col min="2316" max="2316" width="4.44140625" style="32" customWidth="1"/>
    <col min="2317" max="2318" width="4.109375" style="32"/>
    <col min="2319" max="2319" width="4.77734375" style="32" customWidth="1"/>
    <col min="2320" max="2320" width="4.109375" style="32"/>
    <col min="2321" max="2321" width="5.21875" style="32" customWidth="1"/>
    <col min="2322" max="2322" width="10.21875" style="32" customWidth="1"/>
    <col min="2323" max="2323" width="4" style="32" customWidth="1"/>
    <col min="2324" max="2324" width="11.6640625" style="32" customWidth="1"/>
    <col min="2325" max="2325" width="5.109375" style="32" customWidth="1"/>
    <col min="2326" max="2326" width="14.109375" style="32" customWidth="1"/>
    <col min="2327" max="2541" width="4.109375" style="32"/>
    <col min="2542" max="2542" width="5.44140625" style="32" customWidth="1"/>
    <col min="2543" max="2543" width="5.21875" style="32" customWidth="1"/>
    <col min="2544" max="2544" width="5.44140625" style="32" customWidth="1"/>
    <col min="2545" max="2550" width="3.77734375" style="32" customWidth="1"/>
    <col min="2551" max="2551" width="3.88671875" style="32" customWidth="1"/>
    <col min="2552" max="2553" width="3.77734375" style="32" customWidth="1"/>
    <col min="2554" max="2554" width="3.44140625" style="32" customWidth="1"/>
    <col min="2555" max="2555" width="3.88671875" style="32" customWidth="1"/>
    <col min="2556" max="2557" width="3.77734375" style="32" customWidth="1"/>
    <col min="2558" max="2558" width="3.21875" style="32" customWidth="1"/>
    <col min="2559" max="2559" width="3.77734375" style="32" customWidth="1"/>
    <col min="2560" max="2560" width="4.109375" style="32"/>
    <col min="2561" max="2561" width="4.33203125" style="32" customWidth="1"/>
    <col min="2562" max="2562" width="3.88671875" style="32" customWidth="1"/>
    <col min="2563" max="2563" width="5" style="32" customWidth="1"/>
    <col min="2564" max="2564" width="5.109375" style="32" customWidth="1"/>
    <col min="2565" max="2567" width="5.21875" style="32" customWidth="1"/>
    <col min="2568" max="2568" width="5.77734375" style="32" customWidth="1"/>
    <col min="2569" max="2569" width="5.88671875" style="32" customWidth="1"/>
    <col min="2570" max="2570" width="4.44140625" style="32" customWidth="1"/>
    <col min="2571" max="2571" width="6" style="32" customWidth="1"/>
    <col min="2572" max="2572" width="4.44140625" style="32" customWidth="1"/>
    <col min="2573" max="2574" width="4.109375" style="32"/>
    <col min="2575" max="2575" width="4.77734375" style="32" customWidth="1"/>
    <col min="2576" max="2576" width="4.109375" style="32"/>
    <col min="2577" max="2577" width="5.21875" style="32" customWidth="1"/>
    <col min="2578" max="2578" width="10.21875" style="32" customWidth="1"/>
    <col min="2579" max="2579" width="4" style="32" customWidth="1"/>
    <col min="2580" max="2580" width="11.6640625" style="32" customWidth="1"/>
    <col min="2581" max="2581" width="5.109375" style="32" customWidth="1"/>
    <col min="2582" max="2582" width="14.109375" style="32" customWidth="1"/>
    <col min="2583" max="2797" width="4.109375" style="32"/>
    <col min="2798" max="2798" width="5.44140625" style="32" customWidth="1"/>
    <col min="2799" max="2799" width="5.21875" style="32" customWidth="1"/>
    <col min="2800" max="2800" width="5.44140625" style="32" customWidth="1"/>
    <col min="2801" max="2806" width="3.77734375" style="32" customWidth="1"/>
    <col min="2807" max="2807" width="3.88671875" style="32" customWidth="1"/>
    <col min="2808" max="2809" width="3.77734375" style="32" customWidth="1"/>
    <col min="2810" max="2810" width="3.44140625" style="32" customWidth="1"/>
    <col min="2811" max="2811" width="3.88671875" style="32" customWidth="1"/>
    <col min="2812" max="2813" width="3.77734375" style="32" customWidth="1"/>
    <col min="2814" max="2814" width="3.21875" style="32" customWidth="1"/>
    <col min="2815" max="2815" width="3.77734375" style="32" customWidth="1"/>
    <col min="2816" max="2816" width="4.109375" style="32"/>
    <col min="2817" max="2817" width="4.33203125" style="32" customWidth="1"/>
    <col min="2818" max="2818" width="3.88671875" style="32" customWidth="1"/>
    <col min="2819" max="2819" width="5" style="32" customWidth="1"/>
    <col min="2820" max="2820" width="5.109375" style="32" customWidth="1"/>
    <col min="2821" max="2823" width="5.21875" style="32" customWidth="1"/>
    <col min="2824" max="2824" width="5.77734375" style="32" customWidth="1"/>
    <col min="2825" max="2825" width="5.88671875" style="32" customWidth="1"/>
    <col min="2826" max="2826" width="4.44140625" style="32" customWidth="1"/>
    <col min="2827" max="2827" width="6" style="32" customWidth="1"/>
    <col min="2828" max="2828" width="4.44140625" style="32" customWidth="1"/>
    <col min="2829" max="2830" width="4.109375" style="32"/>
    <col min="2831" max="2831" width="4.77734375" style="32" customWidth="1"/>
    <col min="2832" max="2832" width="4.109375" style="32"/>
    <col min="2833" max="2833" width="5.21875" style="32" customWidth="1"/>
    <col min="2834" max="2834" width="10.21875" style="32" customWidth="1"/>
    <col min="2835" max="2835" width="4" style="32" customWidth="1"/>
    <col min="2836" max="2836" width="11.6640625" style="32" customWidth="1"/>
    <col min="2837" max="2837" width="5.109375" style="32" customWidth="1"/>
    <col min="2838" max="2838" width="14.109375" style="32" customWidth="1"/>
    <col min="2839" max="3053" width="4.109375" style="32"/>
    <col min="3054" max="3054" width="5.44140625" style="32" customWidth="1"/>
    <col min="3055" max="3055" width="5.21875" style="32" customWidth="1"/>
    <col min="3056" max="3056" width="5.44140625" style="32" customWidth="1"/>
    <col min="3057" max="3062" width="3.77734375" style="32" customWidth="1"/>
    <col min="3063" max="3063" width="3.88671875" style="32" customWidth="1"/>
    <col min="3064" max="3065" width="3.77734375" style="32" customWidth="1"/>
    <col min="3066" max="3066" width="3.44140625" style="32" customWidth="1"/>
    <col min="3067" max="3067" width="3.88671875" style="32" customWidth="1"/>
    <col min="3068" max="3069" width="3.77734375" style="32" customWidth="1"/>
    <col min="3070" max="3070" width="3.21875" style="32" customWidth="1"/>
    <col min="3071" max="3071" width="3.77734375" style="32" customWidth="1"/>
    <col min="3072" max="3072" width="4.109375" style="32"/>
    <col min="3073" max="3073" width="4.33203125" style="32" customWidth="1"/>
    <col min="3074" max="3074" width="3.88671875" style="32" customWidth="1"/>
    <col min="3075" max="3075" width="5" style="32" customWidth="1"/>
    <col min="3076" max="3076" width="5.109375" style="32" customWidth="1"/>
    <col min="3077" max="3079" width="5.21875" style="32" customWidth="1"/>
    <col min="3080" max="3080" width="5.77734375" style="32" customWidth="1"/>
    <col min="3081" max="3081" width="5.88671875" style="32" customWidth="1"/>
    <col min="3082" max="3082" width="4.44140625" style="32" customWidth="1"/>
    <col min="3083" max="3083" width="6" style="32" customWidth="1"/>
    <col min="3084" max="3084" width="4.44140625" style="32" customWidth="1"/>
    <col min="3085" max="3086" width="4.109375" style="32"/>
    <col min="3087" max="3087" width="4.77734375" style="32" customWidth="1"/>
    <col min="3088" max="3088" width="4.109375" style="32"/>
    <col min="3089" max="3089" width="5.21875" style="32" customWidth="1"/>
    <col min="3090" max="3090" width="10.21875" style="32" customWidth="1"/>
    <col min="3091" max="3091" width="4" style="32" customWidth="1"/>
    <col min="3092" max="3092" width="11.6640625" style="32" customWidth="1"/>
    <col min="3093" max="3093" width="5.109375" style="32" customWidth="1"/>
    <col min="3094" max="3094" width="14.109375" style="32" customWidth="1"/>
    <col min="3095" max="3309" width="4.109375" style="32"/>
    <col min="3310" max="3310" width="5.44140625" style="32" customWidth="1"/>
    <col min="3311" max="3311" width="5.21875" style="32" customWidth="1"/>
    <col min="3312" max="3312" width="5.44140625" style="32" customWidth="1"/>
    <col min="3313" max="3318" width="3.77734375" style="32" customWidth="1"/>
    <col min="3319" max="3319" width="3.88671875" style="32" customWidth="1"/>
    <col min="3320" max="3321" width="3.77734375" style="32" customWidth="1"/>
    <col min="3322" max="3322" width="3.44140625" style="32" customWidth="1"/>
    <col min="3323" max="3323" width="3.88671875" style="32" customWidth="1"/>
    <col min="3324" max="3325" width="3.77734375" style="32" customWidth="1"/>
    <col min="3326" max="3326" width="3.21875" style="32" customWidth="1"/>
    <col min="3327" max="3327" width="3.77734375" style="32" customWidth="1"/>
    <col min="3328" max="3328" width="4.109375" style="32"/>
    <col min="3329" max="3329" width="4.33203125" style="32" customWidth="1"/>
    <col min="3330" max="3330" width="3.88671875" style="32" customWidth="1"/>
    <col min="3331" max="3331" width="5" style="32" customWidth="1"/>
    <col min="3332" max="3332" width="5.109375" style="32" customWidth="1"/>
    <col min="3333" max="3335" width="5.21875" style="32" customWidth="1"/>
    <col min="3336" max="3336" width="5.77734375" style="32" customWidth="1"/>
    <col min="3337" max="3337" width="5.88671875" style="32" customWidth="1"/>
    <col min="3338" max="3338" width="4.44140625" style="32" customWidth="1"/>
    <col min="3339" max="3339" width="6" style="32" customWidth="1"/>
    <col min="3340" max="3340" width="4.44140625" style="32" customWidth="1"/>
    <col min="3341" max="3342" width="4.109375" style="32"/>
    <col min="3343" max="3343" width="4.77734375" style="32" customWidth="1"/>
    <col min="3344" max="3344" width="4.109375" style="32"/>
    <col min="3345" max="3345" width="5.21875" style="32" customWidth="1"/>
    <col min="3346" max="3346" width="10.21875" style="32" customWidth="1"/>
    <col min="3347" max="3347" width="4" style="32" customWidth="1"/>
    <col min="3348" max="3348" width="11.6640625" style="32" customWidth="1"/>
    <col min="3349" max="3349" width="5.109375" style="32" customWidth="1"/>
    <col min="3350" max="3350" width="14.109375" style="32" customWidth="1"/>
    <col min="3351" max="3565" width="4.109375" style="32"/>
    <col min="3566" max="3566" width="5.44140625" style="32" customWidth="1"/>
    <col min="3567" max="3567" width="5.21875" style="32" customWidth="1"/>
    <col min="3568" max="3568" width="5.44140625" style="32" customWidth="1"/>
    <col min="3569" max="3574" width="3.77734375" style="32" customWidth="1"/>
    <col min="3575" max="3575" width="3.88671875" style="32" customWidth="1"/>
    <col min="3576" max="3577" width="3.77734375" style="32" customWidth="1"/>
    <col min="3578" max="3578" width="3.44140625" style="32" customWidth="1"/>
    <col min="3579" max="3579" width="3.88671875" style="32" customWidth="1"/>
    <col min="3580" max="3581" width="3.77734375" style="32" customWidth="1"/>
    <col min="3582" max="3582" width="3.21875" style="32" customWidth="1"/>
    <col min="3583" max="3583" width="3.77734375" style="32" customWidth="1"/>
    <col min="3584" max="3584" width="4.109375" style="32"/>
    <col min="3585" max="3585" width="4.33203125" style="32" customWidth="1"/>
    <col min="3586" max="3586" width="3.88671875" style="32" customWidth="1"/>
    <col min="3587" max="3587" width="5" style="32" customWidth="1"/>
    <col min="3588" max="3588" width="5.109375" style="32" customWidth="1"/>
    <col min="3589" max="3591" width="5.21875" style="32" customWidth="1"/>
    <col min="3592" max="3592" width="5.77734375" style="32" customWidth="1"/>
    <col min="3593" max="3593" width="5.88671875" style="32" customWidth="1"/>
    <col min="3594" max="3594" width="4.44140625" style="32" customWidth="1"/>
    <col min="3595" max="3595" width="6" style="32" customWidth="1"/>
    <col min="3596" max="3596" width="4.44140625" style="32" customWidth="1"/>
    <col min="3597" max="3598" width="4.109375" style="32"/>
    <col min="3599" max="3599" width="4.77734375" style="32" customWidth="1"/>
    <col min="3600" max="3600" width="4.109375" style="32"/>
    <col min="3601" max="3601" width="5.21875" style="32" customWidth="1"/>
    <col min="3602" max="3602" width="10.21875" style="32" customWidth="1"/>
    <col min="3603" max="3603" width="4" style="32" customWidth="1"/>
    <col min="3604" max="3604" width="11.6640625" style="32" customWidth="1"/>
    <col min="3605" max="3605" width="5.109375" style="32" customWidth="1"/>
    <col min="3606" max="3606" width="14.109375" style="32" customWidth="1"/>
    <col min="3607" max="3821" width="4.109375" style="32"/>
    <col min="3822" max="3822" width="5.44140625" style="32" customWidth="1"/>
    <col min="3823" max="3823" width="5.21875" style="32" customWidth="1"/>
    <col min="3824" max="3824" width="5.44140625" style="32" customWidth="1"/>
    <col min="3825" max="3830" width="3.77734375" style="32" customWidth="1"/>
    <col min="3831" max="3831" width="3.88671875" style="32" customWidth="1"/>
    <col min="3832" max="3833" width="3.77734375" style="32" customWidth="1"/>
    <col min="3834" max="3834" width="3.44140625" style="32" customWidth="1"/>
    <col min="3835" max="3835" width="3.88671875" style="32" customWidth="1"/>
    <col min="3836" max="3837" width="3.77734375" style="32" customWidth="1"/>
    <col min="3838" max="3838" width="3.21875" style="32" customWidth="1"/>
    <col min="3839" max="3839" width="3.77734375" style="32" customWidth="1"/>
    <col min="3840" max="3840" width="4.109375" style="32"/>
    <col min="3841" max="3841" width="4.33203125" style="32" customWidth="1"/>
    <col min="3842" max="3842" width="3.88671875" style="32" customWidth="1"/>
    <col min="3843" max="3843" width="5" style="32" customWidth="1"/>
    <col min="3844" max="3844" width="5.109375" style="32" customWidth="1"/>
    <col min="3845" max="3847" width="5.21875" style="32" customWidth="1"/>
    <col min="3848" max="3848" width="5.77734375" style="32" customWidth="1"/>
    <col min="3849" max="3849" width="5.88671875" style="32" customWidth="1"/>
    <col min="3850" max="3850" width="4.44140625" style="32" customWidth="1"/>
    <col min="3851" max="3851" width="6" style="32" customWidth="1"/>
    <col min="3852" max="3852" width="4.44140625" style="32" customWidth="1"/>
    <col min="3853" max="3854" width="4.109375" style="32"/>
    <col min="3855" max="3855" width="4.77734375" style="32" customWidth="1"/>
    <col min="3856" max="3856" width="4.109375" style="32"/>
    <col min="3857" max="3857" width="5.21875" style="32" customWidth="1"/>
    <col min="3858" max="3858" width="10.21875" style="32" customWidth="1"/>
    <col min="3859" max="3859" width="4" style="32" customWidth="1"/>
    <col min="3860" max="3860" width="11.6640625" style="32" customWidth="1"/>
    <col min="3861" max="3861" width="5.109375" style="32" customWidth="1"/>
    <col min="3862" max="3862" width="14.109375" style="32" customWidth="1"/>
    <col min="3863" max="4077" width="4.109375" style="32"/>
    <col min="4078" max="4078" width="5.44140625" style="32" customWidth="1"/>
    <col min="4079" max="4079" width="5.21875" style="32" customWidth="1"/>
    <col min="4080" max="4080" width="5.44140625" style="32" customWidth="1"/>
    <col min="4081" max="4086" width="3.77734375" style="32" customWidth="1"/>
    <col min="4087" max="4087" width="3.88671875" style="32" customWidth="1"/>
    <col min="4088" max="4089" width="3.77734375" style="32" customWidth="1"/>
    <col min="4090" max="4090" width="3.44140625" style="32" customWidth="1"/>
    <col min="4091" max="4091" width="3.88671875" style="32" customWidth="1"/>
    <col min="4092" max="4093" width="3.77734375" style="32" customWidth="1"/>
    <col min="4094" max="4094" width="3.21875" style="32" customWidth="1"/>
    <col min="4095" max="4095" width="3.77734375" style="32" customWidth="1"/>
    <col min="4096" max="4096" width="4.109375" style="32"/>
    <col min="4097" max="4097" width="4.33203125" style="32" customWidth="1"/>
    <col min="4098" max="4098" width="3.88671875" style="32" customWidth="1"/>
    <col min="4099" max="4099" width="5" style="32" customWidth="1"/>
    <col min="4100" max="4100" width="5.109375" style="32" customWidth="1"/>
    <col min="4101" max="4103" width="5.21875" style="32" customWidth="1"/>
    <col min="4104" max="4104" width="5.77734375" style="32" customWidth="1"/>
    <col min="4105" max="4105" width="5.88671875" style="32" customWidth="1"/>
    <col min="4106" max="4106" width="4.44140625" style="32" customWidth="1"/>
    <col min="4107" max="4107" width="6" style="32" customWidth="1"/>
    <col min="4108" max="4108" width="4.44140625" style="32" customWidth="1"/>
    <col min="4109" max="4110" width="4.109375" style="32"/>
    <col min="4111" max="4111" width="4.77734375" style="32" customWidth="1"/>
    <col min="4112" max="4112" width="4.109375" style="32"/>
    <col min="4113" max="4113" width="5.21875" style="32" customWidth="1"/>
    <col min="4114" max="4114" width="10.21875" style="32" customWidth="1"/>
    <col min="4115" max="4115" width="4" style="32" customWidth="1"/>
    <col min="4116" max="4116" width="11.6640625" style="32" customWidth="1"/>
    <col min="4117" max="4117" width="5.109375" style="32" customWidth="1"/>
    <col min="4118" max="4118" width="14.109375" style="32" customWidth="1"/>
    <col min="4119" max="4333" width="4.109375" style="32"/>
    <col min="4334" max="4334" width="5.44140625" style="32" customWidth="1"/>
    <col min="4335" max="4335" width="5.21875" style="32" customWidth="1"/>
    <col min="4336" max="4336" width="5.44140625" style="32" customWidth="1"/>
    <col min="4337" max="4342" width="3.77734375" style="32" customWidth="1"/>
    <col min="4343" max="4343" width="3.88671875" style="32" customWidth="1"/>
    <col min="4344" max="4345" width="3.77734375" style="32" customWidth="1"/>
    <col min="4346" max="4346" width="3.44140625" style="32" customWidth="1"/>
    <col min="4347" max="4347" width="3.88671875" style="32" customWidth="1"/>
    <col min="4348" max="4349" width="3.77734375" style="32" customWidth="1"/>
    <col min="4350" max="4350" width="3.21875" style="32" customWidth="1"/>
    <col min="4351" max="4351" width="3.77734375" style="32" customWidth="1"/>
    <col min="4352" max="4352" width="4.109375" style="32"/>
    <col min="4353" max="4353" width="4.33203125" style="32" customWidth="1"/>
    <col min="4354" max="4354" width="3.88671875" style="32" customWidth="1"/>
    <col min="4355" max="4355" width="5" style="32" customWidth="1"/>
    <col min="4356" max="4356" width="5.109375" style="32" customWidth="1"/>
    <col min="4357" max="4359" width="5.21875" style="32" customWidth="1"/>
    <col min="4360" max="4360" width="5.77734375" style="32" customWidth="1"/>
    <col min="4361" max="4361" width="5.88671875" style="32" customWidth="1"/>
    <col min="4362" max="4362" width="4.44140625" style="32" customWidth="1"/>
    <col min="4363" max="4363" width="6" style="32" customWidth="1"/>
    <col min="4364" max="4364" width="4.44140625" style="32" customWidth="1"/>
    <col min="4365" max="4366" width="4.109375" style="32"/>
    <col min="4367" max="4367" width="4.77734375" style="32" customWidth="1"/>
    <col min="4368" max="4368" width="4.109375" style="32"/>
    <col min="4369" max="4369" width="5.21875" style="32" customWidth="1"/>
    <col min="4370" max="4370" width="10.21875" style="32" customWidth="1"/>
    <col min="4371" max="4371" width="4" style="32" customWidth="1"/>
    <col min="4372" max="4372" width="11.6640625" style="32" customWidth="1"/>
    <col min="4373" max="4373" width="5.109375" style="32" customWidth="1"/>
    <col min="4374" max="4374" width="14.109375" style="32" customWidth="1"/>
    <col min="4375" max="4589" width="4.109375" style="32"/>
    <col min="4590" max="4590" width="5.44140625" style="32" customWidth="1"/>
    <col min="4591" max="4591" width="5.21875" style="32" customWidth="1"/>
    <col min="4592" max="4592" width="5.44140625" style="32" customWidth="1"/>
    <col min="4593" max="4598" width="3.77734375" style="32" customWidth="1"/>
    <col min="4599" max="4599" width="3.88671875" style="32" customWidth="1"/>
    <col min="4600" max="4601" width="3.77734375" style="32" customWidth="1"/>
    <col min="4602" max="4602" width="3.44140625" style="32" customWidth="1"/>
    <col min="4603" max="4603" width="3.88671875" style="32" customWidth="1"/>
    <col min="4604" max="4605" width="3.77734375" style="32" customWidth="1"/>
    <col min="4606" max="4606" width="3.21875" style="32" customWidth="1"/>
    <col min="4607" max="4607" width="3.77734375" style="32" customWidth="1"/>
    <col min="4608" max="4608" width="4.109375" style="32"/>
    <col min="4609" max="4609" width="4.33203125" style="32" customWidth="1"/>
    <col min="4610" max="4610" width="3.88671875" style="32" customWidth="1"/>
    <col min="4611" max="4611" width="5" style="32" customWidth="1"/>
    <col min="4612" max="4612" width="5.109375" style="32" customWidth="1"/>
    <col min="4613" max="4615" width="5.21875" style="32" customWidth="1"/>
    <col min="4616" max="4616" width="5.77734375" style="32" customWidth="1"/>
    <col min="4617" max="4617" width="5.88671875" style="32" customWidth="1"/>
    <col min="4618" max="4618" width="4.44140625" style="32" customWidth="1"/>
    <col min="4619" max="4619" width="6" style="32" customWidth="1"/>
    <col min="4620" max="4620" width="4.44140625" style="32" customWidth="1"/>
    <col min="4621" max="4622" width="4.109375" style="32"/>
    <col min="4623" max="4623" width="4.77734375" style="32" customWidth="1"/>
    <col min="4624" max="4624" width="4.109375" style="32"/>
    <col min="4625" max="4625" width="5.21875" style="32" customWidth="1"/>
    <col min="4626" max="4626" width="10.21875" style="32" customWidth="1"/>
    <col min="4627" max="4627" width="4" style="32" customWidth="1"/>
    <col min="4628" max="4628" width="11.6640625" style="32" customWidth="1"/>
    <col min="4629" max="4629" width="5.109375" style="32" customWidth="1"/>
    <col min="4630" max="4630" width="14.109375" style="32" customWidth="1"/>
    <col min="4631" max="4845" width="4.109375" style="32"/>
    <col min="4846" max="4846" width="5.44140625" style="32" customWidth="1"/>
    <col min="4847" max="4847" width="5.21875" style="32" customWidth="1"/>
    <col min="4848" max="4848" width="5.44140625" style="32" customWidth="1"/>
    <col min="4849" max="4854" width="3.77734375" style="32" customWidth="1"/>
    <col min="4855" max="4855" width="3.88671875" style="32" customWidth="1"/>
    <col min="4856" max="4857" width="3.77734375" style="32" customWidth="1"/>
    <col min="4858" max="4858" width="3.44140625" style="32" customWidth="1"/>
    <col min="4859" max="4859" width="3.88671875" style="32" customWidth="1"/>
    <col min="4860" max="4861" width="3.77734375" style="32" customWidth="1"/>
    <col min="4862" max="4862" width="3.21875" style="32" customWidth="1"/>
    <col min="4863" max="4863" width="3.77734375" style="32" customWidth="1"/>
    <col min="4864" max="4864" width="4.109375" style="32"/>
    <col min="4865" max="4865" width="4.33203125" style="32" customWidth="1"/>
    <col min="4866" max="4866" width="3.88671875" style="32" customWidth="1"/>
    <col min="4867" max="4867" width="5" style="32" customWidth="1"/>
    <col min="4868" max="4868" width="5.109375" style="32" customWidth="1"/>
    <col min="4869" max="4871" width="5.21875" style="32" customWidth="1"/>
    <col min="4872" max="4872" width="5.77734375" style="32" customWidth="1"/>
    <col min="4873" max="4873" width="5.88671875" style="32" customWidth="1"/>
    <col min="4874" max="4874" width="4.44140625" style="32" customWidth="1"/>
    <col min="4875" max="4875" width="6" style="32" customWidth="1"/>
    <col min="4876" max="4876" width="4.44140625" style="32" customWidth="1"/>
    <col min="4877" max="4878" width="4.109375" style="32"/>
    <col min="4879" max="4879" width="4.77734375" style="32" customWidth="1"/>
    <col min="4880" max="4880" width="4.109375" style="32"/>
    <col min="4881" max="4881" width="5.21875" style="32" customWidth="1"/>
    <col min="4882" max="4882" width="10.21875" style="32" customWidth="1"/>
    <col min="4883" max="4883" width="4" style="32" customWidth="1"/>
    <col min="4884" max="4884" width="11.6640625" style="32" customWidth="1"/>
    <col min="4885" max="4885" width="5.109375" style="32" customWidth="1"/>
    <col min="4886" max="4886" width="14.109375" style="32" customWidth="1"/>
    <col min="4887" max="5101" width="4.109375" style="32"/>
    <col min="5102" max="5102" width="5.44140625" style="32" customWidth="1"/>
    <col min="5103" max="5103" width="5.21875" style="32" customWidth="1"/>
    <col min="5104" max="5104" width="5.44140625" style="32" customWidth="1"/>
    <col min="5105" max="5110" width="3.77734375" style="32" customWidth="1"/>
    <col min="5111" max="5111" width="3.88671875" style="32" customWidth="1"/>
    <col min="5112" max="5113" width="3.77734375" style="32" customWidth="1"/>
    <col min="5114" max="5114" width="3.44140625" style="32" customWidth="1"/>
    <col min="5115" max="5115" width="3.88671875" style="32" customWidth="1"/>
    <col min="5116" max="5117" width="3.77734375" style="32" customWidth="1"/>
    <col min="5118" max="5118" width="3.21875" style="32" customWidth="1"/>
    <col min="5119" max="5119" width="3.77734375" style="32" customWidth="1"/>
    <col min="5120" max="5120" width="4.109375" style="32"/>
    <col min="5121" max="5121" width="4.33203125" style="32" customWidth="1"/>
    <col min="5122" max="5122" width="3.88671875" style="32" customWidth="1"/>
    <col min="5123" max="5123" width="5" style="32" customWidth="1"/>
    <col min="5124" max="5124" width="5.109375" style="32" customWidth="1"/>
    <col min="5125" max="5127" width="5.21875" style="32" customWidth="1"/>
    <col min="5128" max="5128" width="5.77734375" style="32" customWidth="1"/>
    <col min="5129" max="5129" width="5.88671875" style="32" customWidth="1"/>
    <col min="5130" max="5130" width="4.44140625" style="32" customWidth="1"/>
    <col min="5131" max="5131" width="6" style="32" customWidth="1"/>
    <col min="5132" max="5132" width="4.44140625" style="32" customWidth="1"/>
    <col min="5133" max="5134" width="4.109375" style="32"/>
    <col min="5135" max="5135" width="4.77734375" style="32" customWidth="1"/>
    <col min="5136" max="5136" width="4.109375" style="32"/>
    <col min="5137" max="5137" width="5.21875" style="32" customWidth="1"/>
    <col min="5138" max="5138" width="10.21875" style="32" customWidth="1"/>
    <col min="5139" max="5139" width="4" style="32" customWidth="1"/>
    <col min="5140" max="5140" width="11.6640625" style="32" customWidth="1"/>
    <col min="5141" max="5141" width="5.109375" style="32" customWidth="1"/>
    <col min="5142" max="5142" width="14.109375" style="32" customWidth="1"/>
    <col min="5143" max="5357" width="4.109375" style="32"/>
    <col min="5358" max="5358" width="5.44140625" style="32" customWidth="1"/>
    <col min="5359" max="5359" width="5.21875" style="32" customWidth="1"/>
    <col min="5360" max="5360" width="5.44140625" style="32" customWidth="1"/>
    <col min="5361" max="5366" width="3.77734375" style="32" customWidth="1"/>
    <col min="5367" max="5367" width="3.88671875" style="32" customWidth="1"/>
    <col min="5368" max="5369" width="3.77734375" style="32" customWidth="1"/>
    <col min="5370" max="5370" width="3.44140625" style="32" customWidth="1"/>
    <col min="5371" max="5371" width="3.88671875" style="32" customWidth="1"/>
    <col min="5372" max="5373" width="3.77734375" style="32" customWidth="1"/>
    <col min="5374" max="5374" width="3.21875" style="32" customWidth="1"/>
    <col min="5375" max="5375" width="3.77734375" style="32" customWidth="1"/>
    <col min="5376" max="5376" width="4.109375" style="32"/>
    <col min="5377" max="5377" width="4.33203125" style="32" customWidth="1"/>
    <col min="5378" max="5378" width="3.88671875" style="32" customWidth="1"/>
    <col min="5379" max="5379" width="5" style="32" customWidth="1"/>
    <col min="5380" max="5380" width="5.109375" style="32" customWidth="1"/>
    <col min="5381" max="5383" width="5.21875" style="32" customWidth="1"/>
    <col min="5384" max="5384" width="5.77734375" style="32" customWidth="1"/>
    <col min="5385" max="5385" width="5.88671875" style="32" customWidth="1"/>
    <col min="5386" max="5386" width="4.44140625" style="32" customWidth="1"/>
    <col min="5387" max="5387" width="6" style="32" customWidth="1"/>
    <col min="5388" max="5388" width="4.44140625" style="32" customWidth="1"/>
    <col min="5389" max="5390" width="4.109375" style="32"/>
    <col min="5391" max="5391" width="4.77734375" style="32" customWidth="1"/>
    <col min="5392" max="5392" width="4.109375" style="32"/>
    <col min="5393" max="5393" width="5.21875" style="32" customWidth="1"/>
    <col min="5394" max="5394" width="10.21875" style="32" customWidth="1"/>
    <col min="5395" max="5395" width="4" style="32" customWidth="1"/>
    <col min="5396" max="5396" width="11.6640625" style="32" customWidth="1"/>
    <col min="5397" max="5397" width="5.109375" style="32" customWidth="1"/>
    <col min="5398" max="5398" width="14.109375" style="32" customWidth="1"/>
    <col min="5399" max="5613" width="4.109375" style="32"/>
    <col min="5614" max="5614" width="5.44140625" style="32" customWidth="1"/>
    <col min="5615" max="5615" width="5.21875" style="32" customWidth="1"/>
    <col min="5616" max="5616" width="5.44140625" style="32" customWidth="1"/>
    <col min="5617" max="5622" width="3.77734375" style="32" customWidth="1"/>
    <col min="5623" max="5623" width="3.88671875" style="32" customWidth="1"/>
    <col min="5624" max="5625" width="3.77734375" style="32" customWidth="1"/>
    <col min="5626" max="5626" width="3.44140625" style="32" customWidth="1"/>
    <col min="5627" max="5627" width="3.88671875" style="32" customWidth="1"/>
    <col min="5628" max="5629" width="3.77734375" style="32" customWidth="1"/>
    <col min="5630" max="5630" width="3.21875" style="32" customWidth="1"/>
    <col min="5631" max="5631" width="3.77734375" style="32" customWidth="1"/>
    <col min="5632" max="5632" width="4.109375" style="32"/>
    <col min="5633" max="5633" width="4.33203125" style="32" customWidth="1"/>
    <col min="5634" max="5634" width="3.88671875" style="32" customWidth="1"/>
    <col min="5635" max="5635" width="5" style="32" customWidth="1"/>
    <col min="5636" max="5636" width="5.109375" style="32" customWidth="1"/>
    <col min="5637" max="5639" width="5.21875" style="32" customWidth="1"/>
    <col min="5640" max="5640" width="5.77734375" style="32" customWidth="1"/>
    <col min="5641" max="5641" width="5.88671875" style="32" customWidth="1"/>
    <col min="5642" max="5642" width="4.44140625" style="32" customWidth="1"/>
    <col min="5643" max="5643" width="6" style="32" customWidth="1"/>
    <col min="5644" max="5644" width="4.44140625" style="32" customWidth="1"/>
    <col min="5645" max="5646" width="4.109375" style="32"/>
    <col min="5647" max="5647" width="4.77734375" style="32" customWidth="1"/>
    <col min="5648" max="5648" width="4.109375" style="32"/>
    <col min="5649" max="5649" width="5.21875" style="32" customWidth="1"/>
    <col min="5650" max="5650" width="10.21875" style="32" customWidth="1"/>
    <col min="5651" max="5651" width="4" style="32" customWidth="1"/>
    <col min="5652" max="5652" width="11.6640625" style="32" customWidth="1"/>
    <col min="5653" max="5653" width="5.109375" style="32" customWidth="1"/>
    <col min="5654" max="5654" width="14.109375" style="32" customWidth="1"/>
    <col min="5655" max="5869" width="4.109375" style="32"/>
    <col min="5870" max="5870" width="5.44140625" style="32" customWidth="1"/>
    <col min="5871" max="5871" width="5.21875" style="32" customWidth="1"/>
    <col min="5872" max="5872" width="5.44140625" style="32" customWidth="1"/>
    <col min="5873" max="5878" width="3.77734375" style="32" customWidth="1"/>
    <col min="5879" max="5879" width="3.88671875" style="32" customWidth="1"/>
    <col min="5880" max="5881" width="3.77734375" style="32" customWidth="1"/>
    <col min="5882" max="5882" width="3.44140625" style="32" customWidth="1"/>
    <col min="5883" max="5883" width="3.88671875" style="32" customWidth="1"/>
    <col min="5884" max="5885" width="3.77734375" style="32" customWidth="1"/>
    <col min="5886" max="5886" width="3.21875" style="32" customWidth="1"/>
    <col min="5887" max="5887" width="3.77734375" style="32" customWidth="1"/>
    <col min="5888" max="5888" width="4.109375" style="32"/>
    <col min="5889" max="5889" width="4.33203125" style="32" customWidth="1"/>
    <col min="5890" max="5890" width="3.88671875" style="32" customWidth="1"/>
    <col min="5891" max="5891" width="5" style="32" customWidth="1"/>
    <col min="5892" max="5892" width="5.109375" style="32" customWidth="1"/>
    <col min="5893" max="5895" width="5.21875" style="32" customWidth="1"/>
    <col min="5896" max="5896" width="5.77734375" style="32" customWidth="1"/>
    <col min="5897" max="5897" width="5.88671875" style="32" customWidth="1"/>
    <col min="5898" max="5898" width="4.44140625" style="32" customWidth="1"/>
    <col min="5899" max="5899" width="6" style="32" customWidth="1"/>
    <col min="5900" max="5900" width="4.44140625" style="32" customWidth="1"/>
    <col min="5901" max="5902" width="4.109375" style="32"/>
    <col min="5903" max="5903" width="4.77734375" style="32" customWidth="1"/>
    <col min="5904" max="5904" width="4.109375" style="32"/>
    <col min="5905" max="5905" width="5.21875" style="32" customWidth="1"/>
    <col min="5906" max="5906" width="10.21875" style="32" customWidth="1"/>
    <col min="5907" max="5907" width="4" style="32" customWidth="1"/>
    <col min="5908" max="5908" width="11.6640625" style="32" customWidth="1"/>
    <col min="5909" max="5909" width="5.109375" style="32" customWidth="1"/>
    <col min="5910" max="5910" width="14.109375" style="32" customWidth="1"/>
    <col min="5911" max="6125" width="4.109375" style="32"/>
    <col min="6126" max="6126" width="5.44140625" style="32" customWidth="1"/>
    <col min="6127" max="6127" width="5.21875" style="32" customWidth="1"/>
    <col min="6128" max="6128" width="5.44140625" style="32" customWidth="1"/>
    <col min="6129" max="6134" width="3.77734375" style="32" customWidth="1"/>
    <col min="6135" max="6135" width="3.88671875" style="32" customWidth="1"/>
    <col min="6136" max="6137" width="3.77734375" style="32" customWidth="1"/>
    <col min="6138" max="6138" width="3.44140625" style="32" customWidth="1"/>
    <col min="6139" max="6139" width="3.88671875" style="32" customWidth="1"/>
    <col min="6140" max="6141" width="3.77734375" style="32" customWidth="1"/>
    <col min="6142" max="6142" width="3.21875" style="32" customWidth="1"/>
    <col min="6143" max="6143" width="3.77734375" style="32" customWidth="1"/>
    <col min="6144" max="6144" width="4.109375" style="32"/>
    <col min="6145" max="6145" width="4.33203125" style="32" customWidth="1"/>
    <col min="6146" max="6146" width="3.88671875" style="32" customWidth="1"/>
    <col min="6147" max="6147" width="5" style="32" customWidth="1"/>
    <col min="6148" max="6148" width="5.109375" style="32" customWidth="1"/>
    <col min="6149" max="6151" width="5.21875" style="32" customWidth="1"/>
    <col min="6152" max="6152" width="5.77734375" style="32" customWidth="1"/>
    <col min="6153" max="6153" width="5.88671875" style="32" customWidth="1"/>
    <col min="6154" max="6154" width="4.44140625" style="32" customWidth="1"/>
    <col min="6155" max="6155" width="6" style="32" customWidth="1"/>
    <col min="6156" max="6156" width="4.44140625" style="32" customWidth="1"/>
    <col min="6157" max="6158" width="4.109375" style="32"/>
    <col min="6159" max="6159" width="4.77734375" style="32" customWidth="1"/>
    <col min="6160" max="6160" width="4.109375" style="32"/>
    <col min="6161" max="6161" width="5.21875" style="32" customWidth="1"/>
    <col min="6162" max="6162" width="10.21875" style="32" customWidth="1"/>
    <col min="6163" max="6163" width="4" style="32" customWidth="1"/>
    <col min="6164" max="6164" width="11.6640625" style="32" customWidth="1"/>
    <col min="6165" max="6165" width="5.109375" style="32" customWidth="1"/>
    <col min="6166" max="6166" width="14.109375" style="32" customWidth="1"/>
    <col min="6167" max="6381" width="4.109375" style="32"/>
    <col min="6382" max="6382" width="5.44140625" style="32" customWidth="1"/>
    <col min="6383" max="6383" width="5.21875" style="32" customWidth="1"/>
    <col min="6384" max="6384" width="5.44140625" style="32" customWidth="1"/>
    <col min="6385" max="6390" width="3.77734375" style="32" customWidth="1"/>
    <col min="6391" max="6391" width="3.88671875" style="32" customWidth="1"/>
    <col min="6392" max="6393" width="3.77734375" style="32" customWidth="1"/>
    <col min="6394" max="6394" width="3.44140625" style="32" customWidth="1"/>
    <col min="6395" max="6395" width="3.88671875" style="32" customWidth="1"/>
    <col min="6396" max="6397" width="3.77734375" style="32" customWidth="1"/>
    <col min="6398" max="6398" width="3.21875" style="32" customWidth="1"/>
    <col min="6399" max="6399" width="3.77734375" style="32" customWidth="1"/>
    <col min="6400" max="6400" width="4.109375" style="32"/>
    <col min="6401" max="6401" width="4.33203125" style="32" customWidth="1"/>
    <col min="6402" max="6402" width="3.88671875" style="32" customWidth="1"/>
    <col min="6403" max="6403" width="5" style="32" customWidth="1"/>
    <col min="6404" max="6404" width="5.109375" style="32" customWidth="1"/>
    <col min="6405" max="6407" width="5.21875" style="32" customWidth="1"/>
    <col min="6408" max="6408" width="5.77734375" style="32" customWidth="1"/>
    <col min="6409" max="6409" width="5.88671875" style="32" customWidth="1"/>
    <col min="6410" max="6410" width="4.44140625" style="32" customWidth="1"/>
    <col min="6411" max="6411" width="6" style="32" customWidth="1"/>
    <col min="6412" max="6412" width="4.44140625" style="32" customWidth="1"/>
    <col min="6413" max="6414" width="4.109375" style="32"/>
    <col min="6415" max="6415" width="4.77734375" style="32" customWidth="1"/>
    <col min="6416" max="6416" width="4.109375" style="32"/>
    <col min="6417" max="6417" width="5.21875" style="32" customWidth="1"/>
    <col min="6418" max="6418" width="10.21875" style="32" customWidth="1"/>
    <col min="6419" max="6419" width="4" style="32" customWidth="1"/>
    <col min="6420" max="6420" width="11.6640625" style="32" customWidth="1"/>
    <col min="6421" max="6421" width="5.109375" style="32" customWidth="1"/>
    <col min="6422" max="6422" width="14.109375" style="32" customWidth="1"/>
    <col min="6423" max="6637" width="4.109375" style="32"/>
    <col min="6638" max="6638" width="5.44140625" style="32" customWidth="1"/>
    <col min="6639" max="6639" width="5.21875" style="32" customWidth="1"/>
    <col min="6640" max="6640" width="5.44140625" style="32" customWidth="1"/>
    <col min="6641" max="6646" width="3.77734375" style="32" customWidth="1"/>
    <col min="6647" max="6647" width="3.88671875" style="32" customWidth="1"/>
    <col min="6648" max="6649" width="3.77734375" style="32" customWidth="1"/>
    <col min="6650" max="6650" width="3.44140625" style="32" customWidth="1"/>
    <col min="6651" max="6651" width="3.88671875" style="32" customWidth="1"/>
    <col min="6652" max="6653" width="3.77734375" style="32" customWidth="1"/>
    <col min="6654" max="6654" width="3.21875" style="32" customWidth="1"/>
    <col min="6655" max="6655" width="3.77734375" style="32" customWidth="1"/>
    <col min="6656" max="6656" width="4.109375" style="32"/>
    <col min="6657" max="6657" width="4.33203125" style="32" customWidth="1"/>
    <col min="6658" max="6658" width="3.88671875" style="32" customWidth="1"/>
    <col min="6659" max="6659" width="5" style="32" customWidth="1"/>
    <col min="6660" max="6660" width="5.109375" style="32" customWidth="1"/>
    <col min="6661" max="6663" width="5.21875" style="32" customWidth="1"/>
    <col min="6664" max="6664" width="5.77734375" style="32" customWidth="1"/>
    <col min="6665" max="6665" width="5.88671875" style="32" customWidth="1"/>
    <col min="6666" max="6666" width="4.44140625" style="32" customWidth="1"/>
    <col min="6667" max="6667" width="6" style="32" customWidth="1"/>
    <col min="6668" max="6668" width="4.44140625" style="32" customWidth="1"/>
    <col min="6669" max="6670" width="4.109375" style="32"/>
    <col min="6671" max="6671" width="4.77734375" style="32" customWidth="1"/>
    <col min="6672" max="6672" width="4.109375" style="32"/>
    <col min="6673" max="6673" width="5.21875" style="32" customWidth="1"/>
    <col min="6674" max="6674" width="10.21875" style="32" customWidth="1"/>
    <col min="6675" max="6675" width="4" style="32" customWidth="1"/>
    <col min="6676" max="6676" width="11.6640625" style="32" customWidth="1"/>
    <col min="6677" max="6677" width="5.109375" style="32" customWidth="1"/>
    <col min="6678" max="6678" width="14.109375" style="32" customWidth="1"/>
    <col min="6679" max="6893" width="4.109375" style="32"/>
    <col min="6894" max="6894" width="5.44140625" style="32" customWidth="1"/>
    <col min="6895" max="6895" width="5.21875" style="32" customWidth="1"/>
    <col min="6896" max="6896" width="5.44140625" style="32" customWidth="1"/>
    <col min="6897" max="6902" width="3.77734375" style="32" customWidth="1"/>
    <col min="6903" max="6903" width="3.88671875" style="32" customWidth="1"/>
    <col min="6904" max="6905" width="3.77734375" style="32" customWidth="1"/>
    <col min="6906" max="6906" width="3.44140625" style="32" customWidth="1"/>
    <col min="6907" max="6907" width="3.88671875" style="32" customWidth="1"/>
    <col min="6908" max="6909" width="3.77734375" style="32" customWidth="1"/>
    <col min="6910" max="6910" width="3.21875" style="32" customWidth="1"/>
    <col min="6911" max="6911" width="3.77734375" style="32" customWidth="1"/>
    <col min="6912" max="6912" width="4.109375" style="32"/>
    <col min="6913" max="6913" width="4.33203125" style="32" customWidth="1"/>
    <col min="6914" max="6914" width="3.88671875" style="32" customWidth="1"/>
    <col min="6915" max="6915" width="5" style="32" customWidth="1"/>
    <col min="6916" max="6916" width="5.109375" style="32" customWidth="1"/>
    <col min="6917" max="6919" width="5.21875" style="32" customWidth="1"/>
    <col min="6920" max="6920" width="5.77734375" style="32" customWidth="1"/>
    <col min="6921" max="6921" width="5.88671875" style="32" customWidth="1"/>
    <col min="6922" max="6922" width="4.44140625" style="32" customWidth="1"/>
    <col min="6923" max="6923" width="6" style="32" customWidth="1"/>
    <col min="6924" max="6924" width="4.44140625" style="32" customWidth="1"/>
    <col min="6925" max="6926" width="4.109375" style="32"/>
    <col min="6927" max="6927" width="4.77734375" style="32" customWidth="1"/>
    <col min="6928" max="6928" width="4.109375" style="32"/>
    <col min="6929" max="6929" width="5.21875" style="32" customWidth="1"/>
    <col min="6930" max="6930" width="10.21875" style="32" customWidth="1"/>
    <col min="6931" max="6931" width="4" style="32" customWidth="1"/>
    <col min="6932" max="6932" width="11.6640625" style="32" customWidth="1"/>
    <col min="6933" max="6933" width="5.109375" style="32" customWidth="1"/>
    <col min="6934" max="6934" width="14.109375" style="32" customWidth="1"/>
    <col min="6935" max="7149" width="4.109375" style="32"/>
    <col min="7150" max="7150" width="5.44140625" style="32" customWidth="1"/>
    <col min="7151" max="7151" width="5.21875" style="32" customWidth="1"/>
    <col min="7152" max="7152" width="5.44140625" style="32" customWidth="1"/>
    <col min="7153" max="7158" width="3.77734375" style="32" customWidth="1"/>
    <col min="7159" max="7159" width="3.88671875" style="32" customWidth="1"/>
    <col min="7160" max="7161" width="3.77734375" style="32" customWidth="1"/>
    <col min="7162" max="7162" width="3.44140625" style="32" customWidth="1"/>
    <col min="7163" max="7163" width="3.88671875" style="32" customWidth="1"/>
    <col min="7164" max="7165" width="3.77734375" style="32" customWidth="1"/>
    <col min="7166" max="7166" width="3.21875" style="32" customWidth="1"/>
    <col min="7167" max="7167" width="3.77734375" style="32" customWidth="1"/>
    <col min="7168" max="7168" width="4.109375" style="32"/>
    <col min="7169" max="7169" width="4.33203125" style="32" customWidth="1"/>
    <col min="7170" max="7170" width="3.88671875" style="32" customWidth="1"/>
    <col min="7171" max="7171" width="5" style="32" customWidth="1"/>
    <col min="7172" max="7172" width="5.109375" style="32" customWidth="1"/>
    <col min="7173" max="7175" width="5.21875" style="32" customWidth="1"/>
    <col min="7176" max="7176" width="5.77734375" style="32" customWidth="1"/>
    <col min="7177" max="7177" width="5.88671875" style="32" customWidth="1"/>
    <col min="7178" max="7178" width="4.44140625" style="32" customWidth="1"/>
    <col min="7179" max="7179" width="6" style="32" customWidth="1"/>
    <col min="7180" max="7180" width="4.44140625" style="32" customWidth="1"/>
    <col min="7181" max="7182" width="4.109375" style="32"/>
    <col min="7183" max="7183" width="4.77734375" style="32" customWidth="1"/>
    <col min="7184" max="7184" width="4.109375" style="32"/>
    <col min="7185" max="7185" width="5.21875" style="32" customWidth="1"/>
    <col min="7186" max="7186" width="10.21875" style="32" customWidth="1"/>
    <col min="7187" max="7187" width="4" style="32" customWidth="1"/>
    <col min="7188" max="7188" width="11.6640625" style="32" customWidth="1"/>
    <col min="7189" max="7189" width="5.109375" style="32" customWidth="1"/>
    <col min="7190" max="7190" width="14.109375" style="32" customWidth="1"/>
    <col min="7191" max="7405" width="4.109375" style="32"/>
    <col min="7406" max="7406" width="5.44140625" style="32" customWidth="1"/>
    <col min="7407" max="7407" width="5.21875" style="32" customWidth="1"/>
    <col min="7408" max="7408" width="5.44140625" style="32" customWidth="1"/>
    <col min="7409" max="7414" width="3.77734375" style="32" customWidth="1"/>
    <col min="7415" max="7415" width="3.88671875" style="32" customWidth="1"/>
    <col min="7416" max="7417" width="3.77734375" style="32" customWidth="1"/>
    <col min="7418" max="7418" width="3.44140625" style="32" customWidth="1"/>
    <col min="7419" max="7419" width="3.88671875" style="32" customWidth="1"/>
    <col min="7420" max="7421" width="3.77734375" style="32" customWidth="1"/>
    <col min="7422" max="7422" width="3.21875" style="32" customWidth="1"/>
    <col min="7423" max="7423" width="3.77734375" style="32" customWidth="1"/>
    <col min="7424" max="7424" width="4.109375" style="32"/>
    <col min="7425" max="7425" width="4.33203125" style="32" customWidth="1"/>
    <col min="7426" max="7426" width="3.88671875" style="32" customWidth="1"/>
    <col min="7427" max="7427" width="5" style="32" customWidth="1"/>
    <col min="7428" max="7428" width="5.109375" style="32" customWidth="1"/>
    <col min="7429" max="7431" width="5.21875" style="32" customWidth="1"/>
    <col min="7432" max="7432" width="5.77734375" style="32" customWidth="1"/>
    <col min="7433" max="7433" width="5.88671875" style="32" customWidth="1"/>
    <col min="7434" max="7434" width="4.44140625" style="32" customWidth="1"/>
    <col min="7435" max="7435" width="6" style="32" customWidth="1"/>
    <col min="7436" max="7436" width="4.44140625" style="32" customWidth="1"/>
    <col min="7437" max="7438" width="4.109375" style="32"/>
    <col min="7439" max="7439" width="4.77734375" style="32" customWidth="1"/>
    <col min="7440" max="7440" width="4.109375" style="32"/>
    <col min="7441" max="7441" width="5.21875" style="32" customWidth="1"/>
    <col min="7442" max="7442" width="10.21875" style="32" customWidth="1"/>
    <col min="7443" max="7443" width="4" style="32" customWidth="1"/>
    <col min="7444" max="7444" width="11.6640625" style="32" customWidth="1"/>
    <col min="7445" max="7445" width="5.109375" style="32" customWidth="1"/>
    <col min="7446" max="7446" width="14.109375" style="32" customWidth="1"/>
    <col min="7447" max="7661" width="4.109375" style="32"/>
    <col min="7662" max="7662" width="5.44140625" style="32" customWidth="1"/>
    <col min="7663" max="7663" width="5.21875" style="32" customWidth="1"/>
    <col min="7664" max="7664" width="5.44140625" style="32" customWidth="1"/>
    <col min="7665" max="7670" width="3.77734375" style="32" customWidth="1"/>
    <col min="7671" max="7671" width="3.88671875" style="32" customWidth="1"/>
    <col min="7672" max="7673" width="3.77734375" style="32" customWidth="1"/>
    <col min="7674" max="7674" width="3.44140625" style="32" customWidth="1"/>
    <col min="7675" max="7675" width="3.88671875" style="32" customWidth="1"/>
    <col min="7676" max="7677" width="3.77734375" style="32" customWidth="1"/>
    <col min="7678" max="7678" width="3.21875" style="32" customWidth="1"/>
    <col min="7679" max="7679" width="3.77734375" style="32" customWidth="1"/>
    <col min="7680" max="7680" width="4.109375" style="32"/>
    <col min="7681" max="7681" width="4.33203125" style="32" customWidth="1"/>
    <col min="7682" max="7682" width="3.88671875" style="32" customWidth="1"/>
    <col min="7683" max="7683" width="5" style="32" customWidth="1"/>
    <col min="7684" max="7684" width="5.109375" style="32" customWidth="1"/>
    <col min="7685" max="7687" width="5.21875" style="32" customWidth="1"/>
    <col min="7688" max="7688" width="5.77734375" style="32" customWidth="1"/>
    <col min="7689" max="7689" width="5.88671875" style="32" customWidth="1"/>
    <col min="7690" max="7690" width="4.44140625" style="32" customWidth="1"/>
    <col min="7691" max="7691" width="6" style="32" customWidth="1"/>
    <col min="7692" max="7692" width="4.44140625" style="32" customWidth="1"/>
    <col min="7693" max="7694" width="4.109375" style="32"/>
    <col min="7695" max="7695" width="4.77734375" style="32" customWidth="1"/>
    <col min="7696" max="7696" width="4.109375" style="32"/>
    <col min="7697" max="7697" width="5.21875" style="32" customWidth="1"/>
    <col min="7698" max="7698" width="10.21875" style="32" customWidth="1"/>
    <col min="7699" max="7699" width="4" style="32" customWidth="1"/>
    <col min="7700" max="7700" width="11.6640625" style="32" customWidth="1"/>
    <col min="7701" max="7701" width="5.109375" style="32" customWidth="1"/>
    <col min="7702" max="7702" width="14.109375" style="32" customWidth="1"/>
    <col min="7703" max="7917" width="4.109375" style="32"/>
    <col min="7918" max="7918" width="5.44140625" style="32" customWidth="1"/>
    <col min="7919" max="7919" width="5.21875" style="32" customWidth="1"/>
    <col min="7920" max="7920" width="5.44140625" style="32" customWidth="1"/>
    <col min="7921" max="7926" width="3.77734375" style="32" customWidth="1"/>
    <col min="7927" max="7927" width="3.88671875" style="32" customWidth="1"/>
    <col min="7928" max="7929" width="3.77734375" style="32" customWidth="1"/>
    <col min="7930" max="7930" width="3.44140625" style="32" customWidth="1"/>
    <col min="7931" max="7931" width="3.88671875" style="32" customWidth="1"/>
    <col min="7932" max="7933" width="3.77734375" style="32" customWidth="1"/>
    <col min="7934" max="7934" width="3.21875" style="32" customWidth="1"/>
    <col min="7935" max="7935" width="3.77734375" style="32" customWidth="1"/>
    <col min="7936" max="7936" width="4.109375" style="32"/>
    <col min="7937" max="7937" width="4.33203125" style="32" customWidth="1"/>
    <col min="7938" max="7938" width="3.88671875" style="32" customWidth="1"/>
    <col min="7939" max="7939" width="5" style="32" customWidth="1"/>
    <col min="7940" max="7940" width="5.109375" style="32" customWidth="1"/>
    <col min="7941" max="7943" width="5.21875" style="32" customWidth="1"/>
    <col min="7944" max="7944" width="5.77734375" style="32" customWidth="1"/>
    <col min="7945" max="7945" width="5.88671875" style="32" customWidth="1"/>
    <col min="7946" max="7946" width="4.44140625" style="32" customWidth="1"/>
    <col min="7947" max="7947" width="6" style="32" customWidth="1"/>
    <col min="7948" max="7948" width="4.44140625" style="32" customWidth="1"/>
    <col min="7949" max="7950" width="4.109375" style="32"/>
    <col min="7951" max="7951" width="4.77734375" style="32" customWidth="1"/>
    <col min="7952" max="7952" width="4.109375" style="32"/>
    <col min="7953" max="7953" width="5.21875" style="32" customWidth="1"/>
    <col min="7954" max="7954" width="10.21875" style="32" customWidth="1"/>
    <col min="7955" max="7955" width="4" style="32" customWidth="1"/>
    <col min="7956" max="7956" width="11.6640625" style="32" customWidth="1"/>
    <col min="7957" max="7957" width="5.109375" style="32" customWidth="1"/>
    <col min="7958" max="7958" width="14.109375" style="32" customWidth="1"/>
    <col min="7959" max="8173" width="4.109375" style="32"/>
    <col min="8174" max="8174" width="5.44140625" style="32" customWidth="1"/>
    <col min="8175" max="8175" width="5.21875" style="32" customWidth="1"/>
    <col min="8176" max="8176" width="5.44140625" style="32" customWidth="1"/>
    <col min="8177" max="8182" width="3.77734375" style="32" customWidth="1"/>
    <col min="8183" max="8183" width="3.88671875" style="32" customWidth="1"/>
    <col min="8184" max="8185" width="3.77734375" style="32" customWidth="1"/>
    <col min="8186" max="8186" width="3.44140625" style="32" customWidth="1"/>
    <col min="8187" max="8187" width="3.88671875" style="32" customWidth="1"/>
    <col min="8188" max="8189" width="3.77734375" style="32" customWidth="1"/>
    <col min="8190" max="8190" width="3.21875" style="32" customWidth="1"/>
    <col min="8191" max="8191" width="3.77734375" style="32" customWidth="1"/>
    <col min="8192" max="8192" width="4.109375" style="32"/>
    <col min="8193" max="8193" width="4.33203125" style="32" customWidth="1"/>
    <col min="8194" max="8194" width="3.88671875" style="32" customWidth="1"/>
    <col min="8195" max="8195" width="5" style="32" customWidth="1"/>
    <col min="8196" max="8196" width="5.109375" style="32" customWidth="1"/>
    <col min="8197" max="8199" width="5.21875" style="32" customWidth="1"/>
    <col min="8200" max="8200" width="5.77734375" style="32" customWidth="1"/>
    <col min="8201" max="8201" width="5.88671875" style="32" customWidth="1"/>
    <col min="8202" max="8202" width="4.44140625" style="32" customWidth="1"/>
    <col min="8203" max="8203" width="6" style="32" customWidth="1"/>
    <col min="8204" max="8204" width="4.44140625" style="32" customWidth="1"/>
    <col min="8205" max="8206" width="4.109375" style="32"/>
    <col min="8207" max="8207" width="4.77734375" style="32" customWidth="1"/>
    <col min="8208" max="8208" width="4.109375" style="32"/>
    <col min="8209" max="8209" width="5.21875" style="32" customWidth="1"/>
    <col min="8210" max="8210" width="10.21875" style="32" customWidth="1"/>
    <col min="8211" max="8211" width="4" style="32" customWidth="1"/>
    <col min="8212" max="8212" width="11.6640625" style="32" customWidth="1"/>
    <col min="8213" max="8213" width="5.109375" style="32" customWidth="1"/>
    <col min="8214" max="8214" width="14.109375" style="32" customWidth="1"/>
    <col min="8215" max="8429" width="4.109375" style="32"/>
    <col min="8430" max="8430" width="5.44140625" style="32" customWidth="1"/>
    <col min="8431" max="8431" width="5.21875" style="32" customWidth="1"/>
    <col min="8432" max="8432" width="5.44140625" style="32" customWidth="1"/>
    <col min="8433" max="8438" width="3.77734375" style="32" customWidth="1"/>
    <col min="8439" max="8439" width="3.88671875" style="32" customWidth="1"/>
    <col min="8440" max="8441" width="3.77734375" style="32" customWidth="1"/>
    <col min="8442" max="8442" width="3.44140625" style="32" customWidth="1"/>
    <col min="8443" max="8443" width="3.88671875" style="32" customWidth="1"/>
    <col min="8444" max="8445" width="3.77734375" style="32" customWidth="1"/>
    <col min="8446" max="8446" width="3.21875" style="32" customWidth="1"/>
    <col min="8447" max="8447" width="3.77734375" style="32" customWidth="1"/>
    <col min="8448" max="8448" width="4.109375" style="32"/>
    <col min="8449" max="8449" width="4.33203125" style="32" customWidth="1"/>
    <col min="8450" max="8450" width="3.88671875" style="32" customWidth="1"/>
    <col min="8451" max="8451" width="5" style="32" customWidth="1"/>
    <col min="8452" max="8452" width="5.109375" style="32" customWidth="1"/>
    <col min="8453" max="8455" width="5.21875" style="32" customWidth="1"/>
    <col min="8456" max="8456" width="5.77734375" style="32" customWidth="1"/>
    <col min="8457" max="8457" width="5.88671875" style="32" customWidth="1"/>
    <col min="8458" max="8458" width="4.44140625" style="32" customWidth="1"/>
    <col min="8459" max="8459" width="6" style="32" customWidth="1"/>
    <col min="8460" max="8460" width="4.44140625" style="32" customWidth="1"/>
    <col min="8461" max="8462" width="4.109375" style="32"/>
    <col min="8463" max="8463" width="4.77734375" style="32" customWidth="1"/>
    <col min="8464" max="8464" width="4.109375" style="32"/>
    <col min="8465" max="8465" width="5.21875" style="32" customWidth="1"/>
    <col min="8466" max="8466" width="10.21875" style="32" customWidth="1"/>
    <col min="8467" max="8467" width="4" style="32" customWidth="1"/>
    <col min="8468" max="8468" width="11.6640625" style="32" customWidth="1"/>
    <col min="8469" max="8469" width="5.109375" style="32" customWidth="1"/>
    <col min="8470" max="8470" width="14.109375" style="32" customWidth="1"/>
    <col min="8471" max="8685" width="4.109375" style="32"/>
    <col min="8686" max="8686" width="5.44140625" style="32" customWidth="1"/>
    <col min="8687" max="8687" width="5.21875" style="32" customWidth="1"/>
    <col min="8688" max="8688" width="5.44140625" style="32" customWidth="1"/>
    <col min="8689" max="8694" width="3.77734375" style="32" customWidth="1"/>
    <col min="8695" max="8695" width="3.88671875" style="32" customWidth="1"/>
    <col min="8696" max="8697" width="3.77734375" style="32" customWidth="1"/>
    <col min="8698" max="8698" width="3.44140625" style="32" customWidth="1"/>
    <col min="8699" max="8699" width="3.88671875" style="32" customWidth="1"/>
    <col min="8700" max="8701" width="3.77734375" style="32" customWidth="1"/>
    <col min="8702" max="8702" width="3.21875" style="32" customWidth="1"/>
    <col min="8703" max="8703" width="3.77734375" style="32" customWidth="1"/>
    <col min="8704" max="8704" width="4.109375" style="32"/>
    <col min="8705" max="8705" width="4.33203125" style="32" customWidth="1"/>
    <col min="8706" max="8706" width="3.88671875" style="32" customWidth="1"/>
    <col min="8707" max="8707" width="5" style="32" customWidth="1"/>
    <col min="8708" max="8708" width="5.109375" style="32" customWidth="1"/>
    <col min="8709" max="8711" width="5.21875" style="32" customWidth="1"/>
    <col min="8712" max="8712" width="5.77734375" style="32" customWidth="1"/>
    <col min="8713" max="8713" width="5.88671875" style="32" customWidth="1"/>
    <col min="8714" max="8714" width="4.44140625" style="32" customWidth="1"/>
    <col min="8715" max="8715" width="6" style="32" customWidth="1"/>
    <col min="8716" max="8716" width="4.44140625" style="32" customWidth="1"/>
    <col min="8717" max="8718" width="4.109375" style="32"/>
    <col min="8719" max="8719" width="4.77734375" style="32" customWidth="1"/>
    <col min="8720" max="8720" width="4.109375" style="32"/>
    <col min="8721" max="8721" width="5.21875" style="32" customWidth="1"/>
    <col min="8722" max="8722" width="10.21875" style="32" customWidth="1"/>
    <col min="8723" max="8723" width="4" style="32" customWidth="1"/>
    <col min="8724" max="8724" width="11.6640625" style="32" customWidth="1"/>
    <col min="8725" max="8725" width="5.109375" style="32" customWidth="1"/>
    <col min="8726" max="8726" width="14.109375" style="32" customWidth="1"/>
    <col min="8727" max="8941" width="4.109375" style="32"/>
    <col min="8942" max="8942" width="5.44140625" style="32" customWidth="1"/>
    <col min="8943" max="8943" width="5.21875" style="32" customWidth="1"/>
    <col min="8944" max="8944" width="5.44140625" style="32" customWidth="1"/>
    <col min="8945" max="8950" width="3.77734375" style="32" customWidth="1"/>
    <col min="8951" max="8951" width="3.88671875" style="32" customWidth="1"/>
    <col min="8952" max="8953" width="3.77734375" style="32" customWidth="1"/>
    <col min="8954" max="8954" width="3.44140625" style="32" customWidth="1"/>
    <col min="8955" max="8955" width="3.88671875" style="32" customWidth="1"/>
    <col min="8956" max="8957" width="3.77734375" style="32" customWidth="1"/>
    <col min="8958" max="8958" width="3.21875" style="32" customWidth="1"/>
    <col min="8959" max="8959" width="3.77734375" style="32" customWidth="1"/>
    <col min="8960" max="8960" width="4.109375" style="32"/>
    <col min="8961" max="8961" width="4.33203125" style="32" customWidth="1"/>
    <col min="8962" max="8962" width="3.88671875" style="32" customWidth="1"/>
    <col min="8963" max="8963" width="5" style="32" customWidth="1"/>
    <col min="8964" max="8964" width="5.109375" style="32" customWidth="1"/>
    <col min="8965" max="8967" width="5.21875" style="32" customWidth="1"/>
    <col min="8968" max="8968" width="5.77734375" style="32" customWidth="1"/>
    <col min="8969" max="8969" width="5.88671875" style="32" customWidth="1"/>
    <col min="8970" max="8970" width="4.44140625" style="32" customWidth="1"/>
    <col min="8971" max="8971" width="6" style="32" customWidth="1"/>
    <col min="8972" max="8972" width="4.44140625" style="32" customWidth="1"/>
    <col min="8973" max="8974" width="4.109375" style="32"/>
    <col min="8975" max="8975" width="4.77734375" style="32" customWidth="1"/>
    <col min="8976" max="8976" width="4.109375" style="32"/>
    <col min="8977" max="8977" width="5.21875" style="32" customWidth="1"/>
    <col min="8978" max="8978" width="10.21875" style="32" customWidth="1"/>
    <col min="8979" max="8979" width="4" style="32" customWidth="1"/>
    <col min="8980" max="8980" width="11.6640625" style="32" customWidth="1"/>
    <col min="8981" max="8981" width="5.109375" style="32" customWidth="1"/>
    <col min="8982" max="8982" width="14.109375" style="32" customWidth="1"/>
    <col min="8983" max="9197" width="4.109375" style="32"/>
    <col min="9198" max="9198" width="5.44140625" style="32" customWidth="1"/>
    <col min="9199" max="9199" width="5.21875" style="32" customWidth="1"/>
    <col min="9200" max="9200" width="5.44140625" style="32" customWidth="1"/>
    <col min="9201" max="9206" width="3.77734375" style="32" customWidth="1"/>
    <col min="9207" max="9207" width="3.88671875" style="32" customWidth="1"/>
    <col min="9208" max="9209" width="3.77734375" style="32" customWidth="1"/>
    <col min="9210" max="9210" width="3.44140625" style="32" customWidth="1"/>
    <col min="9211" max="9211" width="3.88671875" style="32" customWidth="1"/>
    <col min="9212" max="9213" width="3.77734375" style="32" customWidth="1"/>
    <col min="9214" max="9214" width="3.21875" style="32" customWidth="1"/>
    <col min="9215" max="9215" width="3.77734375" style="32" customWidth="1"/>
    <col min="9216" max="9216" width="4.109375" style="32"/>
    <col min="9217" max="9217" width="4.33203125" style="32" customWidth="1"/>
    <col min="9218" max="9218" width="3.88671875" style="32" customWidth="1"/>
    <col min="9219" max="9219" width="5" style="32" customWidth="1"/>
    <col min="9220" max="9220" width="5.109375" style="32" customWidth="1"/>
    <col min="9221" max="9223" width="5.21875" style="32" customWidth="1"/>
    <col min="9224" max="9224" width="5.77734375" style="32" customWidth="1"/>
    <col min="9225" max="9225" width="5.88671875" style="32" customWidth="1"/>
    <col min="9226" max="9226" width="4.44140625" style="32" customWidth="1"/>
    <col min="9227" max="9227" width="6" style="32" customWidth="1"/>
    <col min="9228" max="9228" width="4.44140625" style="32" customWidth="1"/>
    <col min="9229" max="9230" width="4.109375" style="32"/>
    <col min="9231" max="9231" width="4.77734375" style="32" customWidth="1"/>
    <col min="9232" max="9232" width="4.109375" style="32"/>
    <col min="9233" max="9233" width="5.21875" style="32" customWidth="1"/>
    <col min="9234" max="9234" width="10.21875" style="32" customWidth="1"/>
    <col min="9235" max="9235" width="4" style="32" customWidth="1"/>
    <col min="9236" max="9236" width="11.6640625" style="32" customWidth="1"/>
    <col min="9237" max="9237" width="5.109375" style="32" customWidth="1"/>
    <col min="9238" max="9238" width="14.109375" style="32" customWidth="1"/>
    <col min="9239" max="9453" width="4.109375" style="32"/>
    <col min="9454" max="9454" width="5.44140625" style="32" customWidth="1"/>
    <col min="9455" max="9455" width="5.21875" style="32" customWidth="1"/>
    <col min="9456" max="9456" width="5.44140625" style="32" customWidth="1"/>
    <col min="9457" max="9462" width="3.77734375" style="32" customWidth="1"/>
    <col min="9463" max="9463" width="3.88671875" style="32" customWidth="1"/>
    <col min="9464" max="9465" width="3.77734375" style="32" customWidth="1"/>
    <col min="9466" max="9466" width="3.44140625" style="32" customWidth="1"/>
    <col min="9467" max="9467" width="3.88671875" style="32" customWidth="1"/>
    <col min="9468" max="9469" width="3.77734375" style="32" customWidth="1"/>
    <col min="9470" max="9470" width="3.21875" style="32" customWidth="1"/>
    <col min="9471" max="9471" width="3.77734375" style="32" customWidth="1"/>
    <col min="9472" max="9472" width="4.109375" style="32"/>
    <col min="9473" max="9473" width="4.33203125" style="32" customWidth="1"/>
    <col min="9474" max="9474" width="3.88671875" style="32" customWidth="1"/>
    <col min="9475" max="9475" width="5" style="32" customWidth="1"/>
    <col min="9476" max="9476" width="5.109375" style="32" customWidth="1"/>
    <col min="9477" max="9479" width="5.21875" style="32" customWidth="1"/>
    <col min="9480" max="9480" width="5.77734375" style="32" customWidth="1"/>
    <col min="9481" max="9481" width="5.88671875" style="32" customWidth="1"/>
    <col min="9482" max="9482" width="4.44140625" style="32" customWidth="1"/>
    <col min="9483" max="9483" width="6" style="32" customWidth="1"/>
    <col min="9484" max="9484" width="4.44140625" style="32" customWidth="1"/>
    <col min="9485" max="9486" width="4.109375" style="32"/>
    <col min="9487" max="9487" width="4.77734375" style="32" customWidth="1"/>
    <col min="9488" max="9488" width="4.109375" style="32"/>
    <col min="9489" max="9489" width="5.21875" style="32" customWidth="1"/>
    <col min="9490" max="9490" width="10.21875" style="32" customWidth="1"/>
    <col min="9491" max="9491" width="4" style="32" customWidth="1"/>
    <col min="9492" max="9492" width="11.6640625" style="32" customWidth="1"/>
    <col min="9493" max="9493" width="5.109375" style="32" customWidth="1"/>
    <col min="9494" max="9494" width="14.109375" style="32" customWidth="1"/>
    <col min="9495" max="9709" width="4.109375" style="32"/>
    <col min="9710" max="9710" width="5.44140625" style="32" customWidth="1"/>
    <col min="9711" max="9711" width="5.21875" style="32" customWidth="1"/>
    <col min="9712" max="9712" width="5.44140625" style="32" customWidth="1"/>
    <col min="9713" max="9718" width="3.77734375" style="32" customWidth="1"/>
    <col min="9719" max="9719" width="3.88671875" style="32" customWidth="1"/>
    <col min="9720" max="9721" width="3.77734375" style="32" customWidth="1"/>
    <col min="9722" max="9722" width="3.44140625" style="32" customWidth="1"/>
    <col min="9723" max="9723" width="3.88671875" style="32" customWidth="1"/>
    <col min="9724" max="9725" width="3.77734375" style="32" customWidth="1"/>
    <col min="9726" max="9726" width="3.21875" style="32" customWidth="1"/>
    <col min="9727" max="9727" width="3.77734375" style="32" customWidth="1"/>
    <col min="9728" max="9728" width="4.109375" style="32"/>
    <col min="9729" max="9729" width="4.33203125" style="32" customWidth="1"/>
    <col min="9730" max="9730" width="3.88671875" style="32" customWidth="1"/>
    <col min="9731" max="9731" width="5" style="32" customWidth="1"/>
    <col min="9732" max="9732" width="5.109375" style="32" customWidth="1"/>
    <col min="9733" max="9735" width="5.21875" style="32" customWidth="1"/>
    <col min="9736" max="9736" width="5.77734375" style="32" customWidth="1"/>
    <col min="9737" max="9737" width="5.88671875" style="32" customWidth="1"/>
    <col min="9738" max="9738" width="4.44140625" style="32" customWidth="1"/>
    <col min="9739" max="9739" width="6" style="32" customWidth="1"/>
    <col min="9740" max="9740" width="4.44140625" style="32" customWidth="1"/>
    <col min="9741" max="9742" width="4.109375" style="32"/>
    <col min="9743" max="9743" width="4.77734375" style="32" customWidth="1"/>
    <col min="9744" max="9744" width="4.109375" style="32"/>
    <col min="9745" max="9745" width="5.21875" style="32" customWidth="1"/>
    <col min="9746" max="9746" width="10.21875" style="32" customWidth="1"/>
    <col min="9747" max="9747" width="4" style="32" customWidth="1"/>
    <col min="9748" max="9748" width="11.6640625" style="32" customWidth="1"/>
    <col min="9749" max="9749" width="5.109375" style="32" customWidth="1"/>
    <col min="9750" max="9750" width="14.109375" style="32" customWidth="1"/>
    <col min="9751" max="9965" width="4.109375" style="32"/>
    <col min="9966" max="9966" width="5.44140625" style="32" customWidth="1"/>
    <col min="9967" max="9967" width="5.21875" style="32" customWidth="1"/>
    <col min="9968" max="9968" width="5.44140625" style="32" customWidth="1"/>
    <col min="9969" max="9974" width="3.77734375" style="32" customWidth="1"/>
    <col min="9975" max="9975" width="3.88671875" style="32" customWidth="1"/>
    <col min="9976" max="9977" width="3.77734375" style="32" customWidth="1"/>
    <col min="9978" max="9978" width="3.44140625" style="32" customWidth="1"/>
    <col min="9979" max="9979" width="3.88671875" style="32" customWidth="1"/>
    <col min="9980" max="9981" width="3.77734375" style="32" customWidth="1"/>
    <col min="9982" max="9982" width="3.21875" style="32" customWidth="1"/>
    <col min="9983" max="9983" width="3.77734375" style="32" customWidth="1"/>
    <col min="9984" max="9984" width="4.109375" style="32"/>
    <col min="9985" max="9985" width="4.33203125" style="32" customWidth="1"/>
    <col min="9986" max="9986" width="3.88671875" style="32" customWidth="1"/>
    <col min="9987" max="9987" width="5" style="32" customWidth="1"/>
    <col min="9988" max="9988" width="5.109375" style="32" customWidth="1"/>
    <col min="9989" max="9991" width="5.21875" style="32" customWidth="1"/>
    <col min="9992" max="9992" width="5.77734375" style="32" customWidth="1"/>
    <col min="9993" max="9993" width="5.88671875" style="32" customWidth="1"/>
    <col min="9994" max="9994" width="4.44140625" style="32" customWidth="1"/>
    <col min="9995" max="9995" width="6" style="32" customWidth="1"/>
    <col min="9996" max="9996" width="4.44140625" style="32" customWidth="1"/>
    <col min="9997" max="9998" width="4.109375" style="32"/>
    <col min="9999" max="9999" width="4.77734375" style="32" customWidth="1"/>
    <col min="10000" max="10000" width="4.109375" style="32"/>
    <col min="10001" max="10001" width="5.21875" style="32" customWidth="1"/>
    <col min="10002" max="10002" width="10.21875" style="32" customWidth="1"/>
    <col min="10003" max="10003" width="4" style="32" customWidth="1"/>
    <col min="10004" max="10004" width="11.6640625" style="32" customWidth="1"/>
    <col min="10005" max="10005" width="5.109375" style="32" customWidth="1"/>
    <col min="10006" max="10006" width="14.109375" style="32" customWidth="1"/>
    <col min="10007" max="10221" width="4.109375" style="32"/>
    <col min="10222" max="10222" width="5.44140625" style="32" customWidth="1"/>
    <col min="10223" max="10223" width="5.21875" style="32" customWidth="1"/>
    <col min="10224" max="10224" width="5.44140625" style="32" customWidth="1"/>
    <col min="10225" max="10230" width="3.77734375" style="32" customWidth="1"/>
    <col min="10231" max="10231" width="3.88671875" style="32" customWidth="1"/>
    <col min="10232" max="10233" width="3.77734375" style="32" customWidth="1"/>
    <col min="10234" max="10234" width="3.44140625" style="32" customWidth="1"/>
    <col min="10235" max="10235" width="3.88671875" style="32" customWidth="1"/>
    <col min="10236" max="10237" width="3.77734375" style="32" customWidth="1"/>
    <col min="10238" max="10238" width="3.21875" style="32" customWidth="1"/>
    <col min="10239" max="10239" width="3.77734375" style="32" customWidth="1"/>
    <col min="10240" max="10240" width="4.109375" style="32"/>
    <col min="10241" max="10241" width="4.33203125" style="32" customWidth="1"/>
    <col min="10242" max="10242" width="3.88671875" style="32" customWidth="1"/>
    <col min="10243" max="10243" width="5" style="32" customWidth="1"/>
    <col min="10244" max="10244" width="5.109375" style="32" customWidth="1"/>
    <col min="10245" max="10247" width="5.21875" style="32" customWidth="1"/>
    <col min="10248" max="10248" width="5.77734375" style="32" customWidth="1"/>
    <col min="10249" max="10249" width="5.88671875" style="32" customWidth="1"/>
    <col min="10250" max="10250" width="4.44140625" style="32" customWidth="1"/>
    <col min="10251" max="10251" width="6" style="32" customWidth="1"/>
    <col min="10252" max="10252" width="4.44140625" style="32" customWidth="1"/>
    <col min="10253" max="10254" width="4.109375" style="32"/>
    <col min="10255" max="10255" width="4.77734375" style="32" customWidth="1"/>
    <col min="10256" max="10256" width="4.109375" style="32"/>
    <col min="10257" max="10257" width="5.21875" style="32" customWidth="1"/>
    <col min="10258" max="10258" width="10.21875" style="32" customWidth="1"/>
    <col min="10259" max="10259" width="4" style="32" customWidth="1"/>
    <col min="10260" max="10260" width="11.6640625" style="32" customWidth="1"/>
    <col min="10261" max="10261" width="5.109375" style="32" customWidth="1"/>
    <col min="10262" max="10262" width="14.109375" style="32" customWidth="1"/>
    <col min="10263" max="10477" width="4.109375" style="32"/>
    <col min="10478" max="10478" width="5.44140625" style="32" customWidth="1"/>
    <col min="10479" max="10479" width="5.21875" style="32" customWidth="1"/>
    <col min="10480" max="10480" width="5.44140625" style="32" customWidth="1"/>
    <col min="10481" max="10486" width="3.77734375" style="32" customWidth="1"/>
    <col min="10487" max="10487" width="3.88671875" style="32" customWidth="1"/>
    <col min="10488" max="10489" width="3.77734375" style="32" customWidth="1"/>
    <col min="10490" max="10490" width="3.44140625" style="32" customWidth="1"/>
    <col min="10491" max="10491" width="3.88671875" style="32" customWidth="1"/>
    <col min="10492" max="10493" width="3.77734375" style="32" customWidth="1"/>
    <col min="10494" max="10494" width="3.21875" style="32" customWidth="1"/>
    <col min="10495" max="10495" width="3.77734375" style="32" customWidth="1"/>
    <col min="10496" max="10496" width="4.109375" style="32"/>
    <col min="10497" max="10497" width="4.33203125" style="32" customWidth="1"/>
    <col min="10498" max="10498" width="3.88671875" style="32" customWidth="1"/>
    <col min="10499" max="10499" width="5" style="32" customWidth="1"/>
    <col min="10500" max="10500" width="5.109375" style="32" customWidth="1"/>
    <col min="10501" max="10503" width="5.21875" style="32" customWidth="1"/>
    <col min="10504" max="10504" width="5.77734375" style="32" customWidth="1"/>
    <col min="10505" max="10505" width="5.88671875" style="32" customWidth="1"/>
    <col min="10506" max="10506" width="4.44140625" style="32" customWidth="1"/>
    <col min="10507" max="10507" width="6" style="32" customWidth="1"/>
    <col min="10508" max="10508" width="4.44140625" style="32" customWidth="1"/>
    <col min="10509" max="10510" width="4.109375" style="32"/>
    <col min="10511" max="10511" width="4.77734375" style="32" customWidth="1"/>
    <col min="10512" max="10512" width="4.109375" style="32"/>
    <col min="10513" max="10513" width="5.21875" style="32" customWidth="1"/>
    <col min="10514" max="10514" width="10.21875" style="32" customWidth="1"/>
    <col min="10515" max="10515" width="4" style="32" customWidth="1"/>
    <col min="10516" max="10516" width="11.6640625" style="32" customWidth="1"/>
    <col min="10517" max="10517" width="5.109375" style="32" customWidth="1"/>
    <col min="10518" max="10518" width="14.109375" style="32" customWidth="1"/>
    <col min="10519" max="10733" width="4.109375" style="32"/>
    <col min="10734" max="10734" width="5.44140625" style="32" customWidth="1"/>
    <col min="10735" max="10735" width="5.21875" style="32" customWidth="1"/>
    <col min="10736" max="10736" width="5.44140625" style="32" customWidth="1"/>
    <col min="10737" max="10742" width="3.77734375" style="32" customWidth="1"/>
    <col min="10743" max="10743" width="3.88671875" style="32" customWidth="1"/>
    <col min="10744" max="10745" width="3.77734375" style="32" customWidth="1"/>
    <col min="10746" max="10746" width="3.44140625" style="32" customWidth="1"/>
    <col min="10747" max="10747" width="3.88671875" style="32" customWidth="1"/>
    <col min="10748" max="10749" width="3.77734375" style="32" customWidth="1"/>
    <col min="10750" max="10750" width="3.21875" style="32" customWidth="1"/>
    <col min="10751" max="10751" width="3.77734375" style="32" customWidth="1"/>
    <col min="10752" max="10752" width="4.109375" style="32"/>
    <col min="10753" max="10753" width="4.33203125" style="32" customWidth="1"/>
    <col min="10754" max="10754" width="3.88671875" style="32" customWidth="1"/>
    <col min="10755" max="10755" width="5" style="32" customWidth="1"/>
    <col min="10756" max="10756" width="5.109375" style="32" customWidth="1"/>
    <col min="10757" max="10759" width="5.21875" style="32" customWidth="1"/>
    <col min="10760" max="10760" width="5.77734375" style="32" customWidth="1"/>
    <col min="10761" max="10761" width="5.88671875" style="32" customWidth="1"/>
    <col min="10762" max="10762" width="4.44140625" style="32" customWidth="1"/>
    <col min="10763" max="10763" width="6" style="32" customWidth="1"/>
    <col min="10764" max="10764" width="4.44140625" style="32" customWidth="1"/>
    <col min="10765" max="10766" width="4.109375" style="32"/>
    <col min="10767" max="10767" width="4.77734375" style="32" customWidth="1"/>
    <col min="10768" max="10768" width="4.109375" style="32"/>
    <col min="10769" max="10769" width="5.21875" style="32" customWidth="1"/>
    <col min="10770" max="10770" width="10.21875" style="32" customWidth="1"/>
    <col min="10771" max="10771" width="4" style="32" customWidth="1"/>
    <col min="10772" max="10772" width="11.6640625" style="32" customWidth="1"/>
    <col min="10773" max="10773" width="5.109375" style="32" customWidth="1"/>
    <col min="10774" max="10774" width="14.109375" style="32" customWidth="1"/>
    <col min="10775" max="10989" width="4.109375" style="32"/>
    <col min="10990" max="10990" width="5.44140625" style="32" customWidth="1"/>
    <col min="10991" max="10991" width="5.21875" style="32" customWidth="1"/>
    <col min="10992" max="10992" width="5.44140625" style="32" customWidth="1"/>
    <col min="10993" max="10998" width="3.77734375" style="32" customWidth="1"/>
    <col min="10999" max="10999" width="3.88671875" style="32" customWidth="1"/>
    <col min="11000" max="11001" width="3.77734375" style="32" customWidth="1"/>
    <col min="11002" max="11002" width="3.44140625" style="32" customWidth="1"/>
    <col min="11003" max="11003" width="3.88671875" style="32" customWidth="1"/>
    <col min="11004" max="11005" width="3.77734375" style="32" customWidth="1"/>
    <col min="11006" max="11006" width="3.21875" style="32" customWidth="1"/>
    <col min="11007" max="11007" width="3.77734375" style="32" customWidth="1"/>
    <col min="11008" max="11008" width="4.109375" style="32"/>
    <col min="11009" max="11009" width="4.33203125" style="32" customWidth="1"/>
    <col min="11010" max="11010" width="3.88671875" style="32" customWidth="1"/>
    <col min="11011" max="11011" width="5" style="32" customWidth="1"/>
    <col min="11012" max="11012" width="5.109375" style="32" customWidth="1"/>
    <col min="11013" max="11015" width="5.21875" style="32" customWidth="1"/>
    <col min="11016" max="11016" width="5.77734375" style="32" customWidth="1"/>
    <col min="11017" max="11017" width="5.88671875" style="32" customWidth="1"/>
    <col min="11018" max="11018" width="4.44140625" style="32" customWidth="1"/>
    <col min="11019" max="11019" width="6" style="32" customWidth="1"/>
    <col min="11020" max="11020" width="4.44140625" style="32" customWidth="1"/>
    <col min="11021" max="11022" width="4.109375" style="32"/>
    <col min="11023" max="11023" width="4.77734375" style="32" customWidth="1"/>
    <col min="11024" max="11024" width="4.109375" style="32"/>
    <col min="11025" max="11025" width="5.21875" style="32" customWidth="1"/>
    <col min="11026" max="11026" width="10.21875" style="32" customWidth="1"/>
    <col min="11027" max="11027" width="4" style="32" customWidth="1"/>
    <col min="11028" max="11028" width="11.6640625" style="32" customWidth="1"/>
    <col min="11029" max="11029" width="5.109375" style="32" customWidth="1"/>
    <col min="11030" max="11030" width="14.109375" style="32" customWidth="1"/>
    <col min="11031" max="11245" width="4.109375" style="32"/>
    <col min="11246" max="11246" width="5.44140625" style="32" customWidth="1"/>
    <col min="11247" max="11247" width="5.21875" style="32" customWidth="1"/>
    <col min="11248" max="11248" width="5.44140625" style="32" customWidth="1"/>
    <col min="11249" max="11254" width="3.77734375" style="32" customWidth="1"/>
    <col min="11255" max="11255" width="3.88671875" style="32" customWidth="1"/>
    <col min="11256" max="11257" width="3.77734375" style="32" customWidth="1"/>
    <col min="11258" max="11258" width="3.44140625" style="32" customWidth="1"/>
    <col min="11259" max="11259" width="3.88671875" style="32" customWidth="1"/>
    <col min="11260" max="11261" width="3.77734375" style="32" customWidth="1"/>
    <col min="11262" max="11262" width="3.21875" style="32" customWidth="1"/>
    <col min="11263" max="11263" width="3.77734375" style="32" customWidth="1"/>
    <col min="11264" max="11264" width="4.109375" style="32"/>
    <col min="11265" max="11265" width="4.33203125" style="32" customWidth="1"/>
    <col min="11266" max="11266" width="3.88671875" style="32" customWidth="1"/>
    <col min="11267" max="11267" width="5" style="32" customWidth="1"/>
    <col min="11268" max="11268" width="5.109375" style="32" customWidth="1"/>
    <col min="11269" max="11271" width="5.21875" style="32" customWidth="1"/>
    <col min="11272" max="11272" width="5.77734375" style="32" customWidth="1"/>
    <col min="11273" max="11273" width="5.88671875" style="32" customWidth="1"/>
    <col min="11274" max="11274" width="4.44140625" style="32" customWidth="1"/>
    <col min="11275" max="11275" width="6" style="32" customWidth="1"/>
    <col min="11276" max="11276" width="4.44140625" style="32" customWidth="1"/>
    <col min="11277" max="11278" width="4.109375" style="32"/>
    <col min="11279" max="11279" width="4.77734375" style="32" customWidth="1"/>
    <col min="11280" max="11280" width="4.109375" style="32"/>
    <col min="11281" max="11281" width="5.21875" style="32" customWidth="1"/>
    <col min="11282" max="11282" width="10.21875" style="32" customWidth="1"/>
    <col min="11283" max="11283" width="4" style="32" customWidth="1"/>
    <col min="11284" max="11284" width="11.6640625" style="32" customWidth="1"/>
    <col min="11285" max="11285" width="5.109375" style="32" customWidth="1"/>
    <col min="11286" max="11286" width="14.109375" style="32" customWidth="1"/>
    <col min="11287" max="11501" width="4.109375" style="32"/>
    <col min="11502" max="11502" width="5.44140625" style="32" customWidth="1"/>
    <col min="11503" max="11503" width="5.21875" style="32" customWidth="1"/>
    <col min="11504" max="11504" width="5.44140625" style="32" customWidth="1"/>
    <col min="11505" max="11510" width="3.77734375" style="32" customWidth="1"/>
    <col min="11511" max="11511" width="3.88671875" style="32" customWidth="1"/>
    <col min="11512" max="11513" width="3.77734375" style="32" customWidth="1"/>
    <col min="11514" max="11514" width="3.44140625" style="32" customWidth="1"/>
    <col min="11515" max="11515" width="3.88671875" style="32" customWidth="1"/>
    <col min="11516" max="11517" width="3.77734375" style="32" customWidth="1"/>
    <col min="11518" max="11518" width="3.21875" style="32" customWidth="1"/>
    <col min="11519" max="11519" width="3.77734375" style="32" customWidth="1"/>
    <col min="11520" max="11520" width="4.109375" style="32"/>
    <col min="11521" max="11521" width="4.33203125" style="32" customWidth="1"/>
    <col min="11522" max="11522" width="3.88671875" style="32" customWidth="1"/>
    <col min="11523" max="11523" width="5" style="32" customWidth="1"/>
    <col min="11524" max="11524" width="5.109375" style="32" customWidth="1"/>
    <col min="11525" max="11527" width="5.21875" style="32" customWidth="1"/>
    <col min="11528" max="11528" width="5.77734375" style="32" customWidth="1"/>
    <col min="11529" max="11529" width="5.88671875" style="32" customWidth="1"/>
    <col min="11530" max="11530" width="4.44140625" style="32" customWidth="1"/>
    <col min="11531" max="11531" width="6" style="32" customWidth="1"/>
    <col min="11532" max="11532" width="4.44140625" style="32" customWidth="1"/>
    <col min="11533" max="11534" width="4.109375" style="32"/>
    <col min="11535" max="11535" width="4.77734375" style="32" customWidth="1"/>
    <col min="11536" max="11536" width="4.109375" style="32"/>
    <col min="11537" max="11537" width="5.21875" style="32" customWidth="1"/>
    <col min="11538" max="11538" width="10.21875" style="32" customWidth="1"/>
    <col min="11539" max="11539" width="4" style="32" customWidth="1"/>
    <col min="11540" max="11540" width="11.6640625" style="32" customWidth="1"/>
    <col min="11541" max="11541" width="5.109375" style="32" customWidth="1"/>
    <col min="11542" max="11542" width="14.109375" style="32" customWidth="1"/>
    <col min="11543" max="11757" width="4.109375" style="32"/>
    <col min="11758" max="11758" width="5.44140625" style="32" customWidth="1"/>
    <col min="11759" max="11759" width="5.21875" style="32" customWidth="1"/>
    <col min="11760" max="11760" width="5.44140625" style="32" customWidth="1"/>
    <col min="11761" max="11766" width="3.77734375" style="32" customWidth="1"/>
    <col min="11767" max="11767" width="3.88671875" style="32" customWidth="1"/>
    <col min="11768" max="11769" width="3.77734375" style="32" customWidth="1"/>
    <col min="11770" max="11770" width="3.44140625" style="32" customWidth="1"/>
    <col min="11771" max="11771" width="3.88671875" style="32" customWidth="1"/>
    <col min="11772" max="11773" width="3.77734375" style="32" customWidth="1"/>
    <col min="11774" max="11774" width="3.21875" style="32" customWidth="1"/>
    <col min="11775" max="11775" width="3.77734375" style="32" customWidth="1"/>
    <col min="11776" max="11776" width="4.109375" style="32"/>
    <col min="11777" max="11777" width="4.33203125" style="32" customWidth="1"/>
    <col min="11778" max="11778" width="3.88671875" style="32" customWidth="1"/>
    <col min="11779" max="11779" width="5" style="32" customWidth="1"/>
    <col min="11780" max="11780" width="5.109375" style="32" customWidth="1"/>
    <col min="11781" max="11783" width="5.21875" style="32" customWidth="1"/>
    <col min="11784" max="11784" width="5.77734375" style="32" customWidth="1"/>
    <col min="11785" max="11785" width="5.88671875" style="32" customWidth="1"/>
    <col min="11786" max="11786" width="4.44140625" style="32" customWidth="1"/>
    <col min="11787" max="11787" width="6" style="32" customWidth="1"/>
    <col min="11788" max="11788" width="4.44140625" style="32" customWidth="1"/>
    <col min="11789" max="11790" width="4.109375" style="32"/>
    <col min="11791" max="11791" width="4.77734375" style="32" customWidth="1"/>
    <col min="11792" max="11792" width="4.109375" style="32"/>
    <col min="11793" max="11793" width="5.21875" style="32" customWidth="1"/>
    <col min="11794" max="11794" width="10.21875" style="32" customWidth="1"/>
    <col min="11795" max="11795" width="4" style="32" customWidth="1"/>
    <col min="11796" max="11796" width="11.6640625" style="32" customWidth="1"/>
    <col min="11797" max="11797" width="5.109375" style="32" customWidth="1"/>
    <col min="11798" max="11798" width="14.109375" style="32" customWidth="1"/>
    <col min="11799" max="12013" width="4.109375" style="32"/>
    <col min="12014" max="12014" width="5.44140625" style="32" customWidth="1"/>
    <col min="12015" max="12015" width="5.21875" style="32" customWidth="1"/>
    <col min="12016" max="12016" width="5.44140625" style="32" customWidth="1"/>
    <col min="12017" max="12022" width="3.77734375" style="32" customWidth="1"/>
    <col min="12023" max="12023" width="3.88671875" style="32" customWidth="1"/>
    <col min="12024" max="12025" width="3.77734375" style="32" customWidth="1"/>
    <col min="12026" max="12026" width="3.44140625" style="32" customWidth="1"/>
    <col min="12027" max="12027" width="3.88671875" style="32" customWidth="1"/>
    <col min="12028" max="12029" width="3.77734375" style="32" customWidth="1"/>
    <col min="12030" max="12030" width="3.21875" style="32" customWidth="1"/>
    <col min="12031" max="12031" width="3.77734375" style="32" customWidth="1"/>
    <col min="12032" max="12032" width="4.109375" style="32"/>
    <col min="12033" max="12033" width="4.33203125" style="32" customWidth="1"/>
    <col min="12034" max="12034" width="3.88671875" style="32" customWidth="1"/>
    <col min="12035" max="12035" width="5" style="32" customWidth="1"/>
    <col min="12036" max="12036" width="5.109375" style="32" customWidth="1"/>
    <col min="12037" max="12039" width="5.21875" style="32" customWidth="1"/>
    <col min="12040" max="12040" width="5.77734375" style="32" customWidth="1"/>
    <col min="12041" max="12041" width="5.88671875" style="32" customWidth="1"/>
    <col min="12042" max="12042" width="4.44140625" style="32" customWidth="1"/>
    <col min="12043" max="12043" width="6" style="32" customWidth="1"/>
    <col min="12044" max="12044" width="4.44140625" style="32" customWidth="1"/>
    <col min="12045" max="12046" width="4.109375" style="32"/>
    <col min="12047" max="12047" width="4.77734375" style="32" customWidth="1"/>
    <col min="12048" max="12048" width="4.109375" style="32"/>
    <col min="12049" max="12049" width="5.21875" style="32" customWidth="1"/>
    <col min="12050" max="12050" width="10.21875" style="32" customWidth="1"/>
    <col min="12051" max="12051" width="4" style="32" customWidth="1"/>
    <col min="12052" max="12052" width="11.6640625" style="32" customWidth="1"/>
    <col min="12053" max="12053" width="5.109375" style="32" customWidth="1"/>
    <col min="12054" max="12054" width="14.109375" style="32" customWidth="1"/>
    <col min="12055" max="12269" width="4.109375" style="32"/>
    <col min="12270" max="12270" width="5.44140625" style="32" customWidth="1"/>
    <col min="12271" max="12271" width="5.21875" style="32" customWidth="1"/>
    <col min="12272" max="12272" width="5.44140625" style="32" customWidth="1"/>
    <col min="12273" max="12278" width="3.77734375" style="32" customWidth="1"/>
    <col min="12279" max="12279" width="3.88671875" style="32" customWidth="1"/>
    <col min="12280" max="12281" width="3.77734375" style="32" customWidth="1"/>
    <col min="12282" max="12282" width="3.44140625" style="32" customWidth="1"/>
    <col min="12283" max="12283" width="3.88671875" style="32" customWidth="1"/>
    <col min="12284" max="12285" width="3.77734375" style="32" customWidth="1"/>
    <col min="12286" max="12286" width="3.21875" style="32" customWidth="1"/>
    <col min="12287" max="12287" width="3.77734375" style="32" customWidth="1"/>
    <col min="12288" max="12288" width="4.109375" style="32"/>
    <col min="12289" max="12289" width="4.33203125" style="32" customWidth="1"/>
    <col min="12290" max="12290" width="3.88671875" style="32" customWidth="1"/>
    <col min="12291" max="12291" width="5" style="32" customWidth="1"/>
    <col min="12292" max="12292" width="5.109375" style="32" customWidth="1"/>
    <col min="12293" max="12295" width="5.21875" style="32" customWidth="1"/>
    <col min="12296" max="12296" width="5.77734375" style="32" customWidth="1"/>
    <col min="12297" max="12297" width="5.88671875" style="32" customWidth="1"/>
    <col min="12298" max="12298" width="4.44140625" style="32" customWidth="1"/>
    <col min="12299" max="12299" width="6" style="32" customWidth="1"/>
    <col min="12300" max="12300" width="4.44140625" style="32" customWidth="1"/>
    <col min="12301" max="12302" width="4.109375" style="32"/>
    <col min="12303" max="12303" width="4.77734375" style="32" customWidth="1"/>
    <col min="12304" max="12304" width="4.109375" style="32"/>
    <col min="12305" max="12305" width="5.21875" style="32" customWidth="1"/>
    <col min="12306" max="12306" width="10.21875" style="32" customWidth="1"/>
    <col min="12307" max="12307" width="4" style="32" customWidth="1"/>
    <col min="12308" max="12308" width="11.6640625" style="32" customWidth="1"/>
    <col min="12309" max="12309" width="5.109375" style="32" customWidth="1"/>
    <col min="12310" max="12310" width="14.109375" style="32" customWidth="1"/>
    <col min="12311" max="12525" width="4.109375" style="32"/>
    <col min="12526" max="12526" width="5.44140625" style="32" customWidth="1"/>
    <col min="12527" max="12527" width="5.21875" style="32" customWidth="1"/>
    <col min="12528" max="12528" width="5.44140625" style="32" customWidth="1"/>
    <col min="12529" max="12534" width="3.77734375" style="32" customWidth="1"/>
    <col min="12535" max="12535" width="3.88671875" style="32" customWidth="1"/>
    <col min="12536" max="12537" width="3.77734375" style="32" customWidth="1"/>
    <col min="12538" max="12538" width="3.44140625" style="32" customWidth="1"/>
    <col min="12539" max="12539" width="3.88671875" style="32" customWidth="1"/>
    <col min="12540" max="12541" width="3.77734375" style="32" customWidth="1"/>
    <col min="12542" max="12542" width="3.21875" style="32" customWidth="1"/>
    <col min="12543" max="12543" width="3.77734375" style="32" customWidth="1"/>
    <col min="12544" max="12544" width="4.109375" style="32"/>
    <col min="12545" max="12545" width="4.33203125" style="32" customWidth="1"/>
    <col min="12546" max="12546" width="3.88671875" style="32" customWidth="1"/>
    <col min="12547" max="12547" width="5" style="32" customWidth="1"/>
    <col min="12548" max="12548" width="5.109375" style="32" customWidth="1"/>
    <col min="12549" max="12551" width="5.21875" style="32" customWidth="1"/>
    <col min="12552" max="12552" width="5.77734375" style="32" customWidth="1"/>
    <col min="12553" max="12553" width="5.88671875" style="32" customWidth="1"/>
    <col min="12554" max="12554" width="4.44140625" style="32" customWidth="1"/>
    <col min="12555" max="12555" width="6" style="32" customWidth="1"/>
    <col min="12556" max="12556" width="4.44140625" style="32" customWidth="1"/>
    <col min="12557" max="12558" width="4.109375" style="32"/>
    <col min="12559" max="12559" width="4.77734375" style="32" customWidth="1"/>
    <col min="12560" max="12560" width="4.109375" style="32"/>
    <col min="12561" max="12561" width="5.21875" style="32" customWidth="1"/>
    <col min="12562" max="12562" width="10.21875" style="32" customWidth="1"/>
    <col min="12563" max="12563" width="4" style="32" customWidth="1"/>
    <col min="12564" max="12564" width="11.6640625" style="32" customWidth="1"/>
    <col min="12565" max="12565" width="5.109375" style="32" customWidth="1"/>
    <col min="12566" max="12566" width="14.109375" style="32" customWidth="1"/>
    <col min="12567" max="12781" width="4.109375" style="32"/>
    <col min="12782" max="12782" width="5.44140625" style="32" customWidth="1"/>
    <col min="12783" max="12783" width="5.21875" style="32" customWidth="1"/>
    <col min="12784" max="12784" width="5.44140625" style="32" customWidth="1"/>
    <col min="12785" max="12790" width="3.77734375" style="32" customWidth="1"/>
    <col min="12791" max="12791" width="3.88671875" style="32" customWidth="1"/>
    <col min="12792" max="12793" width="3.77734375" style="32" customWidth="1"/>
    <col min="12794" max="12794" width="3.44140625" style="32" customWidth="1"/>
    <col min="12795" max="12795" width="3.88671875" style="32" customWidth="1"/>
    <col min="12796" max="12797" width="3.77734375" style="32" customWidth="1"/>
    <col min="12798" max="12798" width="3.21875" style="32" customWidth="1"/>
    <col min="12799" max="12799" width="3.77734375" style="32" customWidth="1"/>
    <col min="12800" max="12800" width="4.109375" style="32"/>
    <col min="12801" max="12801" width="4.33203125" style="32" customWidth="1"/>
    <col min="12802" max="12802" width="3.88671875" style="32" customWidth="1"/>
    <col min="12803" max="12803" width="5" style="32" customWidth="1"/>
    <col min="12804" max="12804" width="5.109375" style="32" customWidth="1"/>
    <col min="12805" max="12807" width="5.21875" style="32" customWidth="1"/>
    <col min="12808" max="12808" width="5.77734375" style="32" customWidth="1"/>
    <col min="12809" max="12809" width="5.88671875" style="32" customWidth="1"/>
    <col min="12810" max="12810" width="4.44140625" style="32" customWidth="1"/>
    <col min="12811" max="12811" width="6" style="32" customWidth="1"/>
    <col min="12812" max="12812" width="4.44140625" style="32" customWidth="1"/>
    <col min="12813" max="12814" width="4.109375" style="32"/>
    <col min="12815" max="12815" width="4.77734375" style="32" customWidth="1"/>
    <col min="12816" max="12816" width="4.109375" style="32"/>
    <col min="12817" max="12817" width="5.21875" style="32" customWidth="1"/>
    <col min="12818" max="12818" width="10.21875" style="32" customWidth="1"/>
    <col min="12819" max="12819" width="4" style="32" customWidth="1"/>
    <col min="12820" max="12820" width="11.6640625" style="32" customWidth="1"/>
    <col min="12821" max="12821" width="5.109375" style="32" customWidth="1"/>
    <col min="12822" max="12822" width="14.109375" style="32" customWidth="1"/>
    <col min="12823" max="13037" width="4.109375" style="32"/>
    <col min="13038" max="13038" width="5.44140625" style="32" customWidth="1"/>
    <col min="13039" max="13039" width="5.21875" style="32" customWidth="1"/>
    <col min="13040" max="13040" width="5.44140625" style="32" customWidth="1"/>
    <col min="13041" max="13046" width="3.77734375" style="32" customWidth="1"/>
    <col min="13047" max="13047" width="3.88671875" style="32" customWidth="1"/>
    <col min="13048" max="13049" width="3.77734375" style="32" customWidth="1"/>
    <col min="13050" max="13050" width="3.44140625" style="32" customWidth="1"/>
    <col min="13051" max="13051" width="3.88671875" style="32" customWidth="1"/>
    <col min="13052" max="13053" width="3.77734375" style="32" customWidth="1"/>
    <col min="13054" max="13054" width="3.21875" style="32" customWidth="1"/>
    <col min="13055" max="13055" width="3.77734375" style="32" customWidth="1"/>
    <col min="13056" max="13056" width="4.109375" style="32"/>
    <col min="13057" max="13057" width="4.33203125" style="32" customWidth="1"/>
    <col min="13058" max="13058" width="3.88671875" style="32" customWidth="1"/>
    <col min="13059" max="13059" width="5" style="32" customWidth="1"/>
    <col min="13060" max="13060" width="5.109375" style="32" customWidth="1"/>
    <col min="13061" max="13063" width="5.21875" style="32" customWidth="1"/>
    <col min="13064" max="13064" width="5.77734375" style="32" customWidth="1"/>
    <col min="13065" max="13065" width="5.88671875" style="32" customWidth="1"/>
    <col min="13066" max="13066" width="4.44140625" style="32" customWidth="1"/>
    <col min="13067" max="13067" width="6" style="32" customWidth="1"/>
    <col min="13068" max="13068" width="4.44140625" style="32" customWidth="1"/>
    <col min="13069" max="13070" width="4.109375" style="32"/>
    <col min="13071" max="13071" width="4.77734375" style="32" customWidth="1"/>
    <col min="13072" max="13072" width="4.109375" style="32"/>
    <col min="13073" max="13073" width="5.21875" style="32" customWidth="1"/>
    <col min="13074" max="13074" width="10.21875" style="32" customWidth="1"/>
    <col min="13075" max="13075" width="4" style="32" customWidth="1"/>
    <col min="13076" max="13076" width="11.6640625" style="32" customWidth="1"/>
    <col min="13077" max="13077" width="5.109375" style="32" customWidth="1"/>
    <col min="13078" max="13078" width="14.109375" style="32" customWidth="1"/>
    <col min="13079" max="13293" width="4.109375" style="32"/>
    <col min="13294" max="13294" width="5.44140625" style="32" customWidth="1"/>
    <col min="13295" max="13295" width="5.21875" style="32" customWidth="1"/>
    <col min="13296" max="13296" width="5.44140625" style="32" customWidth="1"/>
    <col min="13297" max="13302" width="3.77734375" style="32" customWidth="1"/>
    <col min="13303" max="13303" width="3.88671875" style="32" customWidth="1"/>
    <col min="13304" max="13305" width="3.77734375" style="32" customWidth="1"/>
    <col min="13306" max="13306" width="3.44140625" style="32" customWidth="1"/>
    <col min="13307" max="13307" width="3.88671875" style="32" customWidth="1"/>
    <col min="13308" max="13309" width="3.77734375" style="32" customWidth="1"/>
    <col min="13310" max="13310" width="3.21875" style="32" customWidth="1"/>
    <col min="13311" max="13311" width="3.77734375" style="32" customWidth="1"/>
    <col min="13312" max="13312" width="4.109375" style="32"/>
    <col min="13313" max="13313" width="4.33203125" style="32" customWidth="1"/>
    <col min="13314" max="13314" width="3.88671875" style="32" customWidth="1"/>
    <col min="13315" max="13315" width="5" style="32" customWidth="1"/>
    <col min="13316" max="13316" width="5.109375" style="32" customWidth="1"/>
    <col min="13317" max="13319" width="5.21875" style="32" customWidth="1"/>
    <col min="13320" max="13320" width="5.77734375" style="32" customWidth="1"/>
    <col min="13321" max="13321" width="5.88671875" style="32" customWidth="1"/>
    <col min="13322" max="13322" width="4.44140625" style="32" customWidth="1"/>
    <col min="13323" max="13323" width="6" style="32" customWidth="1"/>
    <col min="13324" max="13324" width="4.44140625" style="32" customWidth="1"/>
    <col min="13325" max="13326" width="4.109375" style="32"/>
    <col min="13327" max="13327" width="4.77734375" style="32" customWidth="1"/>
    <col min="13328" max="13328" width="4.109375" style="32"/>
    <col min="13329" max="13329" width="5.21875" style="32" customWidth="1"/>
    <col min="13330" max="13330" width="10.21875" style="32" customWidth="1"/>
    <col min="13331" max="13331" width="4" style="32" customWidth="1"/>
    <col min="13332" max="13332" width="11.6640625" style="32" customWidth="1"/>
    <col min="13333" max="13333" width="5.109375" style="32" customWidth="1"/>
    <col min="13334" max="13334" width="14.109375" style="32" customWidth="1"/>
    <col min="13335" max="13549" width="4.109375" style="32"/>
    <col min="13550" max="13550" width="5.44140625" style="32" customWidth="1"/>
    <col min="13551" max="13551" width="5.21875" style="32" customWidth="1"/>
    <col min="13552" max="13552" width="5.44140625" style="32" customWidth="1"/>
    <col min="13553" max="13558" width="3.77734375" style="32" customWidth="1"/>
    <col min="13559" max="13559" width="3.88671875" style="32" customWidth="1"/>
    <col min="13560" max="13561" width="3.77734375" style="32" customWidth="1"/>
    <col min="13562" max="13562" width="3.44140625" style="32" customWidth="1"/>
    <col min="13563" max="13563" width="3.88671875" style="32" customWidth="1"/>
    <col min="13564" max="13565" width="3.77734375" style="32" customWidth="1"/>
    <col min="13566" max="13566" width="3.21875" style="32" customWidth="1"/>
    <col min="13567" max="13567" width="3.77734375" style="32" customWidth="1"/>
    <col min="13568" max="13568" width="4.109375" style="32"/>
    <col min="13569" max="13569" width="4.33203125" style="32" customWidth="1"/>
    <col min="13570" max="13570" width="3.88671875" style="32" customWidth="1"/>
    <col min="13571" max="13571" width="5" style="32" customWidth="1"/>
    <col min="13572" max="13572" width="5.109375" style="32" customWidth="1"/>
    <col min="13573" max="13575" width="5.21875" style="32" customWidth="1"/>
    <col min="13576" max="13576" width="5.77734375" style="32" customWidth="1"/>
    <col min="13577" max="13577" width="5.88671875" style="32" customWidth="1"/>
    <col min="13578" max="13578" width="4.44140625" style="32" customWidth="1"/>
    <col min="13579" max="13579" width="6" style="32" customWidth="1"/>
    <col min="13580" max="13580" width="4.44140625" style="32" customWidth="1"/>
    <col min="13581" max="13582" width="4.109375" style="32"/>
    <col min="13583" max="13583" width="4.77734375" style="32" customWidth="1"/>
    <col min="13584" max="13584" width="4.109375" style="32"/>
    <col min="13585" max="13585" width="5.21875" style="32" customWidth="1"/>
    <col min="13586" max="13586" width="10.21875" style="32" customWidth="1"/>
    <col min="13587" max="13587" width="4" style="32" customWidth="1"/>
    <col min="13588" max="13588" width="11.6640625" style="32" customWidth="1"/>
    <col min="13589" max="13589" width="5.109375" style="32" customWidth="1"/>
    <col min="13590" max="13590" width="14.109375" style="32" customWidth="1"/>
    <col min="13591" max="13805" width="4.109375" style="32"/>
    <col min="13806" max="13806" width="5.44140625" style="32" customWidth="1"/>
    <col min="13807" max="13807" width="5.21875" style="32" customWidth="1"/>
    <col min="13808" max="13808" width="5.44140625" style="32" customWidth="1"/>
    <col min="13809" max="13814" width="3.77734375" style="32" customWidth="1"/>
    <col min="13815" max="13815" width="3.88671875" style="32" customWidth="1"/>
    <col min="13816" max="13817" width="3.77734375" style="32" customWidth="1"/>
    <col min="13818" max="13818" width="3.44140625" style="32" customWidth="1"/>
    <col min="13819" max="13819" width="3.88671875" style="32" customWidth="1"/>
    <col min="13820" max="13821" width="3.77734375" style="32" customWidth="1"/>
    <col min="13822" max="13822" width="3.21875" style="32" customWidth="1"/>
    <col min="13823" max="13823" width="3.77734375" style="32" customWidth="1"/>
    <col min="13824" max="13824" width="4.109375" style="32"/>
    <col min="13825" max="13825" width="4.33203125" style="32" customWidth="1"/>
    <col min="13826" max="13826" width="3.88671875" style="32" customWidth="1"/>
    <col min="13827" max="13827" width="5" style="32" customWidth="1"/>
    <col min="13828" max="13828" width="5.109375" style="32" customWidth="1"/>
    <col min="13829" max="13831" width="5.21875" style="32" customWidth="1"/>
    <col min="13832" max="13832" width="5.77734375" style="32" customWidth="1"/>
    <col min="13833" max="13833" width="5.88671875" style="32" customWidth="1"/>
    <col min="13834" max="13834" width="4.44140625" style="32" customWidth="1"/>
    <col min="13835" max="13835" width="6" style="32" customWidth="1"/>
    <col min="13836" max="13836" width="4.44140625" style="32" customWidth="1"/>
    <col min="13837" max="13838" width="4.109375" style="32"/>
    <col min="13839" max="13839" width="4.77734375" style="32" customWidth="1"/>
    <col min="13840" max="13840" width="4.109375" style="32"/>
    <col min="13841" max="13841" width="5.21875" style="32" customWidth="1"/>
    <col min="13842" max="13842" width="10.21875" style="32" customWidth="1"/>
    <col min="13843" max="13843" width="4" style="32" customWidth="1"/>
    <col min="13844" max="13844" width="11.6640625" style="32" customWidth="1"/>
    <col min="13845" max="13845" width="5.109375" style="32" customWidth="1"/>
    <col min="13846" max="13846" width="14.109375" style="32" customWidth="1"/>
    <col min="13847" max="14061" width="4.109375" style="32"/>
    <col min="14062" max="14062" width="5.44140625" style="32" customWidth="1"/>
    <col min="14063" max="14063" width="5.21875" style="32" customWidth="1"/>
    <col min="14064" max="14064" width="5.44140625" style="32" customWidth="1"/>
    <col min="14065" max="14070" width="3.77734375" style="32" customWidth="1"/>
    <col min="14071" max="14071" width="3.88671875" style="32" customWidth="1"/>
    <col min="14072" max="14073" width="3.77734375" style="32" customWidth="1"/>
    <col min="14074" max="14074" width="3.44140625" style="32" customWidth="1"/>
    <col min="14075" max="14075" width="3.88671875" style="32" customWidth="1"/>
    <col min="14076" max="14077" width="3.77734375" style="32" customWidth="1"/>
    <col min="14078" max="14078" width="3.21875" style="32" customWidth="1"/>
    <col min="14079" max="14079" width="3.77734375" style="32" customWidth="1"/>
    <col min="14080" max="14080" width="4.109375" style="32"/>
    <col min="14081" max="14081" width="4.33203125" style="32" customWidth="1"/>
    <col min="14082" max="14082" width="3.88671875" style="32" customWidth="1"/>
    <col min="14083" max="14083" width="5" style="32" customWidth="1"/>
    <col min="14084" max="14084" width="5.109375" style="32" customWidth="1"/>
    <col min="14085" max="14087" width="5.21875" style="32" customWidth="1"/>
    <col min="14088" max="14088" width="5.77734375" style="32" customWidth="1"/>
    <col min="14089" max="14089" width="5.88671875" style="32" customWidth="1"/>
    <col min="14090" max="14090" width="4.44140625" style="32" customWidth="1"/>
    <col min="14091" max="14091" width="6" style="32" customWidth="1"/>
    <col min="14092" max="14092" width="4.44140625" style="32" customWidth="1"/>
    <col min="14093" max="14094" width="4.109375" style="32"/>
    <col min="14095" max="14095" width="4.77734375" style="32" customWidth="1"/>
    <col min="14096" max="14096" width="4.109375" style="32"/>
    <col min="14097" max="14097" width="5.21875" style="32" customWidth="1"/>
    <col min="14098" max="14098" width="10.21875" style="32" customWidth="1"/>
    <col min="14099" max="14099" width="4" style="32" customWidth="1"/>
    <col min="14100" max="14100" width="11.6640625" style="32" customWidth="1"/>
    <col min="14101" max="14101" width="5.109375" style="32" customWidth="1"/>
    <col min="14102" max="14102" width="14.109375" style="32" customWidth="1"/>
    <col min="14103" max="14317" width="4.109375" style="32"/>
    <col min="14318" max="14318" width="5.44140625" style="32" customWidth="1"/>
    <col min="14319" max="14319" width="5.21875" style="32" customWidth="1"/>
    <col min="14320" max="14320" width="5.44140625" style="32" customWidth="1"/>
    <col min="14321" max="14326" width="3.77734375" style="32" customWidth="1"/>
    <col min="14327" max="14327" width="3.88671875" style="32" customWidth="1"/>
    <col min="14328" max="14329" width="3.77734375" style="32" customWidth="1"/>
    <col min="14330" max="14330" width="3.44140625" style="32" customWidth="1"/>
    <col min="14331" max="14331" width="3.88671875" style="32" customWidth="1"/>
    <col min="14332" max="14333" width="3.77734375" style="32" customWidth="1"/>
    <col min="14334" max="14334" width="3.21875" style="32" customWidth="1"/>
    <col min="14335" max="14335" width="3.77734375" style="32" customWidth="1"/>
    <col min="14336" max="14336" width="4.109375" style="32"/>
    <col min="14337" max="14337" width="4.33203125" style="32" customWidth="1"/>
    <col min="14338" max="14338" width="3.88671875" style="32" customWidth="1"/>
    <col min="14339" max="14339" width="5" style="32" customWidth="1"/>
    <col min="14340" max="14340" width="5.109375" style="32" customWidth="1"/>
    <col min="14341" max="14343" width="5.21875" style="32" customWidth="1"/>
    <col min="14344" max="14344" width="5.77734375" style="32" customWidth="1"/>
    <col min="14345" max="14345" width="5.88671875" style="32" customWidth="1"/>
    <col min="14346" max="14346" width="4.44140625" style="32" customWidth="1"/>
    <col min="14347" max="14347" width="6" style="32" customWidth="1"/>
    <col min="14348" max="14348" width="4.44140625" style="32" customWidth="1"/>
    <col min="14349" max="14350" width="4.109375" style="32"/>
    <col min="14351" max="14351" width="4.77734375" style="32" customWidth="1"/>
    <col min="14352" max="14352" width="4.109375" style="32"/>
    <col min="14353" max="14353" width="5.21875" style="32" customWidth="1"/>
    <col min="14354" max="14354" width="10.21875" style="32" customWidth="1"/>
    <col min="14355" max="14355" width="4" style="32" customWidth="1"/>
    <col min="14356" max="14356" width="11.6640625" style="32" customWidth="1"/>
    <col min="14357" max="14357" width="5.109375" style="32" customWidth="1"/>
    <col min="14358" max="14358" width="14.109375" style="32" customWidth="1"/>
    <col min="14359" max="14573" width="4.109375" style="32"/>
    <col min="14574" max="14574" width="5.44140625" style="32" customWidth="1"/>
    <col min="14575" max="14575" width="5.21875" style="32" customWidth="1"/>
    <col min="14576" max="14576" width="5.44140625" style="32" customWidth="1"/>
    <col min="14577" max="14582" width="3.77734375" style="32" customWidth="1"/>
    <col min="14583" max="14583" width="3.88671875" style="32" customWidth="1"/>
    <col min="14584" max="14585" width="3.77734375" style="32" customWidth="1"/>
    <col min="14586" max="14586" width="3.44140625" style="32" customWidth="1"/>
    <col min="14587" max="14587" width="3.88671875" style="32" customWidth="1"/>
    <col min="14588" max="14589" width="3.77734375" style="32" customWidth="1"/>
    <col min="14590" max="14590" width="3.21875" style="32" customWidth="1"/>
    <col min="14591" max="14591" width="3.77734375" style="32" customWidth="1"/>
    <col min="14592" max="14592" width="4.109375" style="32"/>
    <col min="14593" max="14593" width="4.33203125" style="32" customWidth="1"/>
    <col min="14594" max="14594" width="3.88671875" style="32" customWidth="1"/>
    <col min="14595" max="14595" width="5" style="32" customWidth="1"/>
    <col min="14596" max="14596" width="5.109375" style="32" customWidth="1"/>
    <col min="14597" max="14599" width="5.21875" style="32" customWidth="1"/>
    <col min="14600" max="14600" width="5.77734375" style="32" customWidth="1"/>
    <col min="14601" max="14601" width="5.88671875" style="32" customWidth="1"/>
    <col min="14602" max="14602" width="4.44140625" style="32" customWidth="1"/>
    <col min="14603" max="14603" width="6" style="32" customWidth="1"/>
    <col min="14604" max="14604" width="4.44140625" style="32" customWidth="1"/>
    <col min="14605" max="14606" width="4.109375" style="32"/>
    <col min="14607" max="14607" width="4.77734375" style="32" customWidth="1"/>
    <col min="14608" max="14608" width="4.109375" style="32"/>
    <col min="14609" max="14609" width="5.21875" style="32" customWidth="1"/>
    <col min="14610" max="14610" width="10.21875" style="32" customWidth="1"/>
    <col min="14611" max="14611" width="4" style="32" customWidth="1"/>
    <col min="14612" max="14612" width="11.6640625" style="32" customWidth="1"/>
    <col min="14613" max="14613" width="5.109375" style="32" customWidth="1"/>
    <col min="14614" max="14614" width="14.109375" style="32" customWidth="1"/>
    <col min="14615" max="14829" width="4.109375" style="32"/>
    <col min="14830" max="14830" width="5.44140625" style="32" customWidth="1"/>
    <col min="14831" max="14831" width="5.21875" style="32" customWidth="1"/>
    <col min="14832" max="14832" width="5.44140625" style="32" customWidth="1"/>
    <col min="14833" max="14838" width="3.77734375" style="32" customWidth="1"/>
    <col min="14839" max="14839" width="3.88671875" style="32" customWidth="1"/>
    <col min="14840" max="14841" width="3.77734375" style="32" customWidth="1"/>
    <col min="14842" max="14842" width="3.44140625" style="32" customWidth="1"/>
    <col min="14843" max="14843" width="3.88671875" style="32" customWidth="1"/>
    <col min="14844" max="14845" width="3.77734375" style="32" customWidth="1"/>
    <col min="14846" max="14846" width="3.21875" style="32" customWidth="1"/>
    <col min="14847" max="14847" width="3.77734375" style="32" customWidth="1"/>
    <col min="14848" max="14848" width="4.109375" style="32"/>
    <col min="14849" max="14849" width="4.33203125" style="32" customWidth="1"/>
    <col min="14850" max="14850" width="3.88671875" style="32" customWidth="1"/>
    <col min="14851" max="14851" width="5" style="32" customWidth="1"/>
    <col min="14852" max="14852" width="5.109375" style="32" customWidth="1"/>
    <col min="14853" max="14855" width="5.21875" style="32" customWidth="1"/>
    <col min="14856" max="14856" width="5.77734375" style="32" customWidth="1"/>
    <col min="14857" max="14857" width="5.88671875" style="32" customWidth="1"/>
    <col min="14858" max="14858" width="4.44140625" style="32" customWidth="1"/>
    <col min="14859" max="14859" width="6" style="32" customWidth="1"/>
    <col min="14860" max="14860" width="4.44140625" style="32" customWidth="1"/>
    <col min="14861" max="14862" width="4.109375" style="32"/>
    <col min="14863" max="14863" width="4.77734375" style="32" customWidth="1"/>
    <col min="14864" max="14864" width="4.109375" style="32"/>
    <col min="14865" max="14865" width="5.21875" style="32" customWidth="1"/>
    <col min="14866" max="14866" width="10.21875" style="32" customWidth="1"/>
    <col min="14867" max="14867" width="4" style="32" customWidth="1"/>
    <col min="14868" max="14868" width="11.6640625" style="32" customWidth="1"/>
    <col min="14869" max="14869" width="5.109375" style="32" customWidth="1"/>
    <col min="14870" max="14870" width="14.109375" style="32" customWidth="1"/>
    <col min="14871" max="15085" width="4.109375" style="32"/>
    <col min="15086" max="15086" width="5.44140625" style="32" customWidth="1"/>
    <col min="15087" max="15087" width="5.21875" style="32" customWidth="1"/>
    <col min="15088" max="15088" width="5.44140625" style="32" customWidth="1"/>
    <col min="15089" max="15094" width="3.77734375" style="32" customWidth="1"/>
    <col min="15095" max="15095" width="3.88671875" style="32" customWidth="1"/>
    <col min="15096" max="15097" width="3.77734375" style="32" customWidth="1"/>
    <col min="15098" max="15098" width="3.44140625" style="32" customWidth="1"/>
    <col min="15099" max="15099" width="3.88671875" style="32" customWidth="1"/>
    <col min="15100" max="15101" width="3.77734375" style="32" customWidth="1"/>
    <col min="15102" max="15102" width="3.21875" style="32" customWidth="1"/>
    <col min="15103" max="15103" width="3.77734375" style="32" customWidth="1"/>
    <col min="15104" max="15104" width="4.109375" style="32"/>
    <col min="15105" max="15105" width="4.33203125" style="32" customWidth="1"/>
    <col min="15106" max="15106" width="3.88671875" style="32" customWidth="1"/>
    <col min="15107" max="15107" width="5" style="32" customWidth="1"/>
    <col min="15108" max="15108" width="5.109375" style="32" customWidth="1"/>
    <col min="15109" max="15111" width="5.21875" style="32" customWidth="1"/>
    <col min="15112" max="15112" width="5.77734375" style="32" customWidth="1"/>
    <col min="15113" max="15113" width="5.88671875" style="32" customWidth="1"/>
    <col min="15114" max="15114" width="4.44140625" style="32" customWidth="1"/>
    <col min="15115" max="15115" width="6" style="32" customWidth="1"/>
    <col min="15116" max="15116" width="4.44140625" style="32" customWidth="1"/>
    <col min="15117" max="15118" width="4.109375" style="32"/>
    <col min="15119" max="15119" width="4.77734375" style="32" customWidth="1"/>
    <col min="15120" max="15120" width="4.109375" style="32"/>
    <col min="15121" max="15121" width="5.21875" style="32" customWidth="1"/>
    <col min="15122" max="15122" width="10.21875" style="32" customWidth="1"/>
    <col min="15123" max="15123" width="4" style="32" customWidth="1"/>
    <col min="15124" max="15124" width="11.6640625" style="32" customWidth="1"/>
    <col min="15125" max="15125" width="5.109375" style="32" customWidth="1"/>
    <col min="15126" max="15126" width="14.109375" style="32" customWidth="1"/>
    <col min="15127" max="15341" width="4.109375" style="32"/>
    <col min="15342" max="15342" width="5.44140625" style="32" customWidth="1"/>
    <col min="15343" max="15343" width="5.21875" style="32" customWidth="1"/>
    <col min="15344" max="15344" width="5.44140625" style="32" customWidth="1"/>
    <col min="15345" max="15350" width="3.77734375" style="32" customWidth="1"/>
    <col min="15351" max="15351" width="3.88671875" style="32" customWidth="1"/>
    <col min="15352" max="15353" width="3.77734375" style="32" customWidth="1"/>
    <col min="15354" max="15354" width="3.44140625" style="32" customWidth="1"/>
    <col min="15355" max="15355" width="3.88671875" style="32" customWidth="1"/>
    <col min="15356" max="15357" width="3.77734375" style="32" customWidth="1"/>
    <col min="15358" max="15358" width="3.21875" style="32" customWidth="1"/>
    <col min="15359" max="15359" width="3.77734375" style="32" customWidth="1"/>
    <col min="15360" max="15360" width="4.109375" style="32"/>
    <col min="15361" max="15361" width="4.33203125" style="32" customWidth="1"/>
    <col min="15362" max="15362" width="3.88671875" style="32" customWidth="1"/>
    <col min="15363" max="15363" width="5" style="32" customWidth="1"/>
    <col min="15364" max="15364" width="5.109375" style="32" customWidth="1"/>
    <col min="15365" max="15367" width="5.21875" style="32" customWidth="1"/>
    <col min="15368" max="15368" width="5.77734375" style="32" customWidth="1"/>
    <col min="15369" max="15369" width="5.88671875" style="32" customWidth="1"/>
    <col min="15370" max="15370" width="4.44140625" style="32" customWidth="1"/>
    <col min="15371" max="15371" width="6" style="32" customWidth="1"/>
    <col min="15372" max="15372" width="4.44140625" style="32" customWidth="1"/>
    <col min="15373" max="15374" width="4.109375" style="32"/>
    <col min="15375" max="15375" width="4.77734375" style="32" customWidth="1"/>
    <col min="15376" max="15376" width="4.109375" style="32"/>
    <col min="15377" max="15377" width="5.21875" style="32" customWidth="1"/>
    <col min="15378" max="15378" width="10.21875" style="32" customWidth="1"/>
    <col min="15379" max="15379" width="4" style="32" customWidth="1"/>
    <col min="15380" max="15380" width="11.6640625" style="32" customWidth="1"/>
    <col min="15381" max="15381" width="5.109375" style="32" customWidth="1"/>
    <col min="15382" max="15382" width="14.109375" style="32" customWidth="1"/>
    <col min="15383" max="15597" width="4.109375" style="32"/>
    <col min="15598" max="15598" width="5.44140625" style="32" customWidth="1"/>
    <col min="15599" max="15599" width="5.21875" style="32" customWidth="1"/>
    <col min="15600" max="15600" width="5.44140625" style="32" customWidth="1"/>
    <col min="15601" max="15606" width="3.77734375" style="32" customWidth="1"/>
    <col min="15607" max="15607" width="3.88671875" style="32" customWidth="1"/>
    <col min="15608" max="15609" width="3.77734375" style="32" customWidth="1"/>
    <col min="15610" max="15610" width="3.44140625" style="32" customWidth="1"/>
    <col min="15611" max="15611" width="3.88671875" style="32" customWidth="1"/>
    <col min="15612" max="15613" width="3.77734375" style="32" customWidth="1"/>
    <col min="15614" max="15614" width="3.21875" style="32" customWidth="1"/>
    <col min="15615" max="15615" width="3.77734375" style="32" customWidth="1"/>
    <col min="15616" max="15616" width="4.109375" style="32"/>
    <col min="15617" max="15617" width="4.33203125" style="32" customWidth="1"/>
    <col min="15618" max="15618" width="3.88671875" style="32" customWidth="1"/>
    <col min="15619" max="15619" width="5" style="32" customWidth="1"/>
    <col min="15620" max="15620" width="5.109375" style="32" customWidth="1"/>
    <col min="15621" max="15623" width="5.21875" style="32" customWidth="1"/>
    <col min="15624" max="15624" width="5.77734375" style="32" customWidth="1"/>
    <col min="15625" max="15625" width="5.88671875" style="32" customWidth="1"/>
    <col min="15626" max="15626" width="4.44140625" style="32" customWidth="1"/>
    <col min="15627" max="15627" width="6" style="32" customWidth="1"/>
    <col min="15628" max="15628" width="4.44140625" style="32" customWidth="1"/>
    <col min="15629" max="15630" width="4.109375" style="32"/>
    <col min="15631" max="15631" width="4.77734375" style="32" customWidth="1"/>
    <col min="15632" max="15632" width="4.109375" style="32"/>
    <col min="15633" max="15633" width="5.21875" style="32" customWidth="1"/>
    <col min="15634" max="15634" width="10.21875" style="32" customWidth="1"/>
    <col min="15635" max="15635" width="4" style="32" customWidth="1"/>
    <col min="15636" max="15636" width="11.6640625" style="32" customWidth="1"/>
    <col min="15637" max="15637" width="5.109375" style="32" customWidth="1"/>
    <col min="15638" max="15638" width="14.109375" style="32" customWidth="1"/>
    <col min="15639" max="15853" width="4.109375" style="32"/>
    <col min="15854" max="15854" width="5.44140625" style="32" customWidth="1"/>
    <col min="15855" max="15855" width="5.21875" style="32" customWidth="1"/>
    <col min="15856" max="15856" width="5.44140625" style="32" customWidth="1"/>
    <col min="15857" max="15862" width="3.77734375" style="32" customWidth="1"/>
    <col min="15863" max="15863" width="3.88671875" style="32" customWidth="1"/>
    <col min="15864" max="15865" width="3.77734375" style="32" customWidth="1"/>
    <col min="15866" max="15866" width="3.44140625" style="32" customWidth="1"/>
    <col min="15867" max="15867" width="3.88671875" style="32" customWidth="1"/>
    <col min="15868" max="15869" width="3.77734375" style="32" customWidth="1"/>
    <col min="15870" max="15870" width="3.21875" style="32" customWidth="1"/>
    <col min="15871" max="15871" width="3.77734375" style="32" customWidth="1"/>
    <col min="15872" max="15872" width="4.109375" style="32"/>
    <col min="15873" max="15873" width="4.33203125" style="32" customWidth="1"/>
    <col min="15874" max="15874" width="3.88671875" style="32" customWidth="1"/>
    <col min="15875" max="15875" width="5" style="32" customWidth="1"/>
    <col min="15876" max="15876" width="5.109375" style="32" customWidth="1"/>
    <col min="15877" max="15879" width="5.21875" style="32" customWidth="1"/>
    <col min="15880" max="15880" width="5.77734375" style="32" customWidth="1"/>
    <col min="15881" max="15881" width="5.88671875" style="32" customWidth="1"/>
    <col min="15882" max="15882" width="4.44140625" style="32" customWidth="1"/>
    <col min="15883" max="15883" width="6" style="32" customWidth="1"/>
    <col min="15884" max="15884" width="4.44140625" style="32" customWidth="1"/>
    <col min="15885" max="15886" width="4.109375" style="32"/>
    <col min="15887" max="15887" width="4.77734375" style="32" customWidth="1"/>
    <col min="15888" max="15888" width="4.109375" style="32"/>
    <col min="15889" max="15889" width="5.21875" style="32" customWidth="1"/>
    <col min="15890" max="15890" width="10.21875" style="32" customWidth="1"/>
    <col min="15891" max="15891" width="4" style="32" customWidth="1"/>
    <col min="15892" max="15892" width="11.6640625" style="32" customWidth="1"/>
    <col min="15893" max="15893" width="5.109375" style="32" customWidth="1"/>
    <col min="15894" max="15894" width="14.109375" style="32" customWidth="1"/>
    <col min="15895" max="16109" width="4.109375" style="32"/>
    <col min="16110" max="16110" width="5.44140625" style="32" customWidth="1"/>
    <col min="16111" max="16111" width="5.21875" style="32" customWidth="1"/>
    <col min="16112" max="16112" width="5.44140625" style="32" customWidth="1"/>
    <col min="16113" max="16118" width="3.77734375" style="32" customWidth="1"/>
    <col min="16119" max="16119" width="3.88671875" style="32" customWidth="1"/>
    <col min="16120" max="16121" width="3.77734375" style="32" customWidth="1"/>
    <col min="16122" max="16122" width="3.44140625" style="32" customWidth="1"/>
    <col min="16123" max="16123" width="3.88671875" style="32" customWidth="1"/>
    <col min="16124" max="16125" width="3.77734375" style="32" customWidth="1"/>
    <col min="16126" max="16126" width="3.21875" style="32" customWidth="1"/>
    <col min="16127" max="16127" width="3.77734375" style="32" customWidth="1"/>
    <col min="16128" max="16128" width="4.109375" style="32"/>
    <col min="16129" max="16129" width="4.33203125" style="32" customWidth="1"/>
    <col min="16130" max="16130" width="3.88671875" style="32" customWidth="1"/>
    <col min="16131" max="16131" width="5" style="32" customWidth="1"/>
    <col min="16132" max="16132" width="5.109375" style="32" customWidth="1"/>
    <col min="16133" max="16135" width="5.21875" style="32" customWidth="1"/>
    <col min="16136" max="16136" width="5.77734375" style="32" customWidth="1"/>
    <col min="16137" max="16137" width="5.88671875" style="32" customWidth="1"/>
    <col min="16138" max="16138" width="4.44140625" style="32" customWidth="1"/>
    <col min="16139" max="16139" width="6" style="32" customWidth="1"/>
    <col min="16140" max="16140" width="4.44140625" style="32" customWidth="1"/>
    <col min="16141" max="16142" width="4.109375" style="32"/>
    <col min="16143" max="16143" width="4.77734375" style="32" customWidth="1"/>
    <col min="16144" max="16144" width="4.109375" style="32"/>
    <col min="16145" max="16145" width="5.21875" style="32" customWidth="1"/>
    <col min="16146" max="16146" width="10.21875" style="32" customWidth="1"/>
    <col min="16147" max="16147" width="4" style="32" customWidth="1"/>
    <col min="16148" max="16148" width="11.6640625" style="32" customWidth="1"/>
    <col min="16149" max="16149" width="5.109375" style="32" customWidth="1"/>
    <col min="16150" max="16150" width="14.109375" style="32" customWidth="1"/>
    <col min="16151" max="16384" width="4.109375" style="32"/>
  </cols>
  <sheetData>
    <row r="1" spans="1:46" ht="40.5" customHeight="1">
      <c r="B1" s="446" t="s">
        <v>75</v>
      </c>
      <c r="C1" s="446"/>
      <c r="D1" s="446"/>
      <c r="E1" s="446"/>
      <c r="F1" s="446"/>
      <c r="G1" s="446"/>
      <c r="H1" s="446"/>
      <c r="I1" s="446"/>
      <c r="J1" s="446"/>
      <c r="K1" s="446"/>
      <c r="L1" s="446"/>
      <c r="M1" s="446"/>
      <c r="N1" s="446"/>
      <c r="O1" s="446"/>
      <c r="P1" s="446"/>
      <c r="Q1" s="446"/>
      <c r="R1" s="446"/>
      <c r="S1" s="446"/>
      <c r="T1" s="446"/>
      <c r="U1" s="446"/>
      <c r="V1" s="446"/>
      <c r="W1" s="446"/>
      <c r="X1" s="446"/>
      <c r="Y1" s="33"/>
      <c r="Z1" s="33"/>
      <c r="AA1" s="33"/>
      <c r="AB1" s="33"/>
      <c r="AC1" s="33"/>
      <c r="AD1" s="33"/>
    </row>
    <row r="2" spans="1:46" ht="19.95" customHeight="1">
      <c r="B2" s="34"/>
      <c r="C2" s="226"/>
      <c r="U2" s="36"/>
      <c r="V2" s="36"/>
      <c r="W2" s="36"/>
      <c r="X2" s="36"/>
      <c r="Y2" s="36"/>
      <c r="Z2" s="36"/>
      <c r="AA2" s="36"/>
      <c r="AB2" s="36"/>
      <c r="AC2" s="37" t="s">
        <v>60</v>
      </c>
      <c r="AD2" s="36"/>
    </row>
    <row r="3" spans="1:46" ht="27" customHeight="1" thickBot="1">
      <c r="B3" s="29"/>
      <c r="C3" s="230" t="s">
        <v>202</v>
      </c>
      <c r="D3" s="227"/>
      <c r="E3" s="227"/>
      <c r="F3" s="227"/>
      <c r="G3" s="228"/>
      <c r="H3" s="229"/>
      <c r="I3" s="229"/>
      <c r="J3" s="229"/>
      <c r="K3" s="40"/>
      <c r="L3" s="40"/>
      <c r="M3" s="40"/>
      <c r="O3" s="40"/>
      <c r="P3" s="40"/>
      <c r="Q3" s="41"/>
      <c r="R3" s="41"/>
      <c r="S3" s="41"/>
      <c r="T3" s="41"/>
      <c r="U3" s="40"/>
      <c r="V3" s="42"/>
      <c r="W3" s="42"/>
      <c r="X3" s="40"/>
      <c r="Y3" s="40"/>
      <c r="Z3" s="41"/>
      <c r="AC3" s="43" t="s">
        <v>48</v>
      </c>
      <c r="AD3" s="32"/>
      <c r="AF3" s="44"/>
      <c r="AG3" s="44"/>
      <c r="AH3" s="44"/>
      <c r="AI3" s="44"/>
      <c r="AJ3" s="44"/>
      <c r="AK3" s="44"/>
      <c r="AL3" s="44"/>
      <c r="AM3" s="44"/>
      <c r="AN3" s="44"/>
      <c r="AO3" s="44"/>
      <c r="AP3" s="44"/>
      <c r="AQ3" s="44"/>
      <c r="AR3" s="44"/>
      <c r="AS3" s="44"/>
      <c r="AT3" s="44"/>
    </row>
    <row r="4" spans="1:46" ht="20.25" customHeight="1">
      <c r="B4" s="421" t="s">
        <v>61</v>
      </c>
      <c r="C4" s="422"/>
      <c r="D4" s="423"/>
      <c r="E4" s="427" t="str">
        <f>IF(B6="","",B6)</f>
        <v>エスパルス三島</v>
      </c>
      <c r="F4" s="428"/>
      <c r="G4" s="429"/>
      <c r="H4" s="433" t="str">
        <f>IF(B8="","",B8)</f>
        <v>三島東</v>
      </c>
      <c r="I4" s="428"/>
      <c r="J4" s="429"/>
      <c r="K4" s="433" t="str">
        <f>IF(B10="","",B10)</f>
        <v>函南・函南東</v>
      </c>
      <c r="L4" s="428"/>
      <c r="M4" s="429"/>
      <c r="N4" s="433" t="str">
        <f>IF(B12="","",B12)</f>
        <v>長伏</v>
      </c>
      <c r="O4" s="428"/>
      <c r="P4" s="429"/>
      <c r="Q4" s="433" t="str">
        <f>IF(B14="","",B14)</f>
        <v>大仁ネクサス</v>
      </c>
      <c r="R4" s="428"/>
      <c r="S4" s="435"/>
      <c r="T4" s="415" t="s">
        <v>62</v>
      </c>
      <c r="U4" s="416"/>
      <c r="V4" s="419" t="s">
        <v>63</v>
      </c>
      <c r="W4" s="416"/>
      <c r="X4" s="393" t="s">
        <v>64</v>
      </c>
      <c r="Y4" s="393" t="s">
        <v>65</v>
      </c>
      <c r="Z4" s="393" t="s">
        <v>6</v>
      </c>
      <c r="AA4" s="393" t="s">
        <v>66</v>
      </c>
      <c r="AB4" s="395" t="s">
        <v>67</v>
      </c>
      <c r="AC4" s="397" t="s">
        <v>68</v>
      </c>
      <c r="AD4" s="45"/>
      <c r="AE4" s="38"/>
      <c r="AF4" s="46"/>
      <c r="AG4" s="46"/>
      <c r="AH4" s="46"/>
      <c r="AI4" s="46"/>
      <c r="AJ4" s="46"/>
      <c r="AK4" s="44"/>
      <c r="AL4" s="44"/>
      <c r="AM4" s="44"/>
      <c r="AN4" s="44"/>
      <c r="AO4" s="44"/>
      <c r="AP4" s="44"/>
      <c r="AQ4" s="46"/>
      <c r="AR4" s="46"/>
      <c r="AS4" s="46"/>
      <c r="AT4" s="46"/>
    </row>
    <row r="5" spans="1:46" ht="20.25" customHeight="1" thickBot="1">
      <c r="B5" s="424"/>
      <c r="C5" s="425"/>
      <c r="D5" s="426"/>
      <c r="E5" s="430"/>
      <c r="F5" s="431"/>
      <c r="G5" s="432"/>
      <c r="H5" s="434"/>
      <c r="I5" s="431"/>
      <c r="J5" s="432"/>
      <c r="K5" s="434"/>
      <c r="L5" s="431"/>
      <c r="M5" s="432"/>
      <c r="N5" s="434"/>
      <c r="O5" s="431"/>
      <c r="P5" s="432"/>
      <c r="Q5" s="434"/>
      <c r="R5" s="431"/>
      <c r="S5" s="436"/>
      <c r="T5" s="417"/>
      <c r="U5" s="418"/>
      <c r="V5" s="420"/>
      <c r="W5" s="418"/>
      <c r="X5" s="394"/>
      <c r="Y5" s="394"/>
      <c r="Z5" s="394"/>
      <c r="AA5" s="394"/>
      <c r="AB5" s="396"/>
      <c r="AC5" s="398"/>
      <c r="AD5" s="45"/>
      <c r="AE5" s="38"/>
      <c r="AF5" s="49"/>
      <c r="AG5" s="49"/>
      <c r="AH5" s="49"/>
      <c r="AI5" s="49"/>
      <c r="AJ5" s="49"/>
      <c r="AK5" s="47"/>
      <c r="AL5" s="47"/>
      <c r="AM5" s="47"/>
      <c r="AN5" s="47"/>
      <c r="AO5" s="47"/>
      <c r="AP5" s="47"/>
      <c r="AQ5" s="49"/>
      <c r="AR5" s="49"/>
      <c r="AS5" s="48"/>
      <c r="AT5" s="48"/>
    </row>
    <row r="6" spans="1:46" ht="20.25" customHeight="1">
      <c r="A6" s="360"/>
      <c r="B6" s="399" t="s">
        <v>47</v>
      </c>
      <c r="C6" s="400"/>
      <c r="D6" s="401"/>
      <c r="E6" s="405"/>
      <c r="F6" s="406"/>
      <c r="G6" s="407"/>
      <c r="H6" s="50"/>
      <c r="I6" s="51" t="str">
        <f>IF(H7="","",IF(H7=J7,"△",IF(H7&gt;=J7,"○","×")))</f>
        <v/>
      </c>
      <c r="J6" s="52"/>
      <c r="K6" s="50"/>
      <c r="L6" s="51" t="str">
        <f>IF(K7="","",IF(K7=M7,"△",IF(K7&gt;=M7,"○","×")))</f>
        <v/>
      </c>
      <c r="M6" s="53"/>
      <c r="N6" s="39"/>
      <c r="O6" s="51" t="str">
        <f>IF(N7="","",IF(N7=P7,"△",IF(N7&gt;=P7,"○","×")))</f>
        <v/>
      </c>
      <c r="P6" s="53"/>
      <c r="Q6" s="39"/>
      <c r="R6" s="51" t="str">
        <f>IF(Q7="","",IF(Q7=S7,"△",IF(Q7&gt;=S7,"○","×")))</f>
        <v/>
      </c>
      <c r="S6" s="53"/>
      <c r="T6" s="411" t="str">
        <f>IF(AND($I6="",$L6="",$O6="",$R6=""),"",COUNTIF($E6:$S6,"○"))</f>
        <v/>
      </c>
      <c r="U6" s="412"/>
      <c r="V6" s="413" t="str">
        <f>IF(AND($I6="",$L6="",$O6="",$R6=""),"",COUNTIF($E6:$S6,"△"))</f>
        <v/>
      </c>
      <c r="W6" s="412"/>
      <c r="X6" s="414" t="str">
        <f>IF(AND($I6="",$L6="",$O6="",$R6=""),"",COUNTIF($E6:$S6,"×"))</f>
        <v/>
      </c>
      <c r="Y6" s="414" t="str">
        <f>IF(T6="","",(T6*3)+(V6*1))</f>
        <v/>
      </c>
      <c r="Z6" s="414" t="str">
        <f>IF(T6="","",SUM(H7,K7,N7,Q7))</f>
        <v/>
      </c>
      <c r="AA6" s="414" t="str">
        <f>IF(T6="","",SUM(J7,M7,P7,S7))</f>
        <v/>
      </c>
      <c r="AB6" s="414" t="str">
        <f>IF(T6="","",Z6-AA6)</f>
        <v/>
      </c>
      <c r="AC6" s="391" t="str">
        <f>IF(AD6="","",RANK(AD6,$AD6:$AD15,0))</f>
        <v/>
      </c>
      <c r="AD6" s="343" t="str">
        <f>IF(AB6="","",$Y6*200+$AB6*10+Z6)</f>
        <v/>
      </c>
      <c r="AE6" s="54"/>
      <c r="AF6" s="49"/>
      <c r="AG6" s="49"/>
      <c r="AH6" s="49"/>
      <c r="AI6" s="49"/>
      <c r="AJ6" s="49"/>
      <c r="AK6" s="47"/>
      <c r="AL6" s="47"/>
      <c r="AM6" s="47"/>
      <c r="AN6" s="47"/>
      <c r="AO6" s="47"/>
      <c r="AP6" s="47"/>
      <c r="AQ6" s="49"/>
      <c r="AR6" s="49"/>
      <c r="AS6" s="48"/>
      <c r="AT6" s="48"/>
    </row>
    <row r="7" spans="1:46" ht="20.25" customHeight="1">
      <c r="A7" s="360"/>
      <c r="B7" s="402"/>
      <c r="C7" s="403"/>
      <c r="D7" s="404"/>
      <c r="E7" s="408"/>
      <c r="F7" s="409"/>
      <c r="G7" s="410"/>
      <c r="H7" s="55" t="str">
        <f>IF(G9="","",G9)</f>
        <v/>
      </c>
      <c r="I7" s="56" t="s">
        <v>69</v>
      </c>
      <c r="J7" s="57" t="str">
        <f>IF(E9="","",E9)</f>
        <v/>
      </c>
      <c r="K7" s="58" t="str">
        <f>IF(G11="","",G11)</f>
        <v/>
      </c>
      <c r="L7" s="51" t="s">
        <v>69</v>
      </c>
      <c r="M7" s="51" t="str">
        <f>IF(E11="","",E11)</f>
        <v/>
      </c>
      <c r="N7" s="58" t="str">
        <f>IF(G13="","",G13)</f>
        <v/>
      </c>
      <c r="O7" s="51" t="s">
        <v>69</v>
      </c>
      <c r="P7" s="59" t="str">
        <f>IF(E13="","",E13)</f>
        <v/>
      </c>
      <c r="Q7" s="58" t="str">
        <f>IF(G15="","",G15)</f>
        <v/>
      </c>
      <c r="R7" s="51" t="s">
        <v>69</v>
      </c>
      <c r="S7" s="59" t="str">
        <f>IF(E15="","",E15)</f>
        <v/>
      </c>
      <c r="T7" s="387"/>
      <c r="U7" s="388"/>
      <c r="V7" s="389"/>
      <c r="W7" s="388"/>
      <c r="X7" s="349"/>
      <c r="Y7" s="349"/>
      <c r="Z7" s="349"/>
      <c r="AA7" s="349"/>
      <c r="AB7" s="349"/>
      <c r="AC7" s="392"/>
      <c r="AD7" s="343"/>
      <c r="AE7" s="54"/>
      <c r="AF7" s="49"/>
      <c r="AG7" s="49"/>
      <c r="AH7" s="48"/>
      <c r="AI7" s="49"/>
      <c r="AJ7" s="49"/>
      <c r="AK7" s="47"/>
      <c r="AL7" s="47"/>
      <c r="AM7" s="47"/>
      <c r="AN7" s="47"/>
      <c r="AO7" s="47"/>
      <c r="AP7" s="47"/>
      <c r="AQ7" s="49"/>
      <c r="AR7" s="49"/>
      <c r="AS7" s="48"/>
      <c r="AT7" s="48"/>
    </row>
    <row r="8" spans="1:46" ht="20.25" customHeight="1">
      <c r="A8" s="360" t="s">
        <v>84</v>
      </c>
      <c r="B8" s="361" t="s">
        <v>162</v>
      </c>
      <c r="C8" s="362"/>
      <c r="D8" s="363"/>
      <c r="E8" s="60"/>
      <c r="F8" s="51" t="str">
        <f>IF(E9="","",IF(E9=G9,"△",IF(E9&gt;=G9,"○","×")))</f>
        <v/>
      </c>
      <c r="G8" s="61"/>
      <c r="H8" s="354"/>
      <c r="I8" s="355"/>
      <c r="J8" s="383"/>
      <c r="K8" s="62"/>
      <c r="L8" s="63" t="str">
        <f>IF(K9="","",IF(K9=M9,"△",IF(K9&gt;=M9,"○","×")))</f>
        <v/>
      </c>
      <c r="M8" s="64"/>
      <c r="N8" s="62"/>
      <c r="O8" s="63" t="str">
        <f>IF(N9="","",IF(N9=P9,"△",IF(N9&gt;=P9,"○","×")))</f>
        <v/>
      </c>
      <c r="P8" s="64"/>
      <c r="Q8" s="62"/>
      <c r="R8" s="63" t="str">
        <f>IF(Q9="","",IF(Q9=S9,"△",IF(Q9&gt;=S9,"○","×")))</f>
        <v/>
      </c>
      <c r="S8" s="64"/>
      <c r="T8" s="367" t="str">
        <f>IF(AND($F8="",$L8="",$O8="",$R8=""),"",COUNTIF($E8:$S8,"○"))</f>
        <v/>
      </c>
      <c r="U8" s="368"/>
      <c r="V8" s="371" t="str">
        <f>IF(AND($F8="",$L8="",$O8="",$R8=""),"",COUNTIF($E8:$S8,"△"))</f>
        <v/>
      </c>
      <c r="W8" s="368"/>
      <c r="X8" s="348" t="str">
        <f>IF(AND($F8="",$L8="",$R8="",$O8=""),"",COUNTIF($E8:$S8,"×"))</f>
        <v/>
      </c>
      <c r="Y8" s="348" t="str">
        <f>IF(T8="","",(T8*3)+(V8*1))</f>
        <v/>
      </c>
      <c r="Z8" s="348" t="str">
        <f>IF(T8="","",SUM(E9,K9,N9,Q9))</f>
        <v/>
      </c>
      <c r="AA8" s="348" t="str">
        <f>IF(T8="","",SUM(G9,M9,P9,S9))</f>
        <v/>
      </c>
      <c r="AB8" s="348" t="str">
        <f>IF(T8="","",Z8-AA8)</f>
        <v/>
      </c>
      <c r="AC8" s="346" t="str">
        <f>IF(AD8="","",RANK(AD8,$AD6:$AD15,0))</f>
        <v/>
      </c>
      <c r="AD8" s="343" t="str">
        <f>IF(AB8="","",$Y8*200+$AB8*10+Z8)</f>
        <v/>
      </c>
      <c r="AE8" s="54"/>
      <c r="AF8" s="49"/>
      <c r="AG8" s="49"/>
      <c r="AH8" s="49"/>
      <c r="AI8" s="49"/>
      <c r="AJ8" s="49"/>
      <c r="AK8" s="47"/>
      <c r="AL8" s="47"/>
      <c r="AM8" s="47"/>
      <c r="AN8" s="47"/>
      <c r="AO8" s="47"/>
      <c r="AP8" s="47"/>
      <c r="AQ8" s="49"/>
      <c r="AR8" s="49"/>
      <c r="AS8" s="49"/>
      <c r="AT8" s="49"/>
    </row>
    <row r="9" spans="1:46" ht="20.25" customHeight="1">
      <c r="A9" s="360"/>
      <c r="B9" s="380"/>
      <c r="C9" s="381"/>
      <c r="D9" s="382"/>
      <c r="E9" s="65"/>
      <c r="F9" s="66" t="s">
        <v>69</v>
      </c>
      <c r="G9" s="67"/>
      <c r="H9" s="384"/>
      <c r="I9" s="385"/>
      <c r="J9" s="386"/>
      <c r="K9" s="55" t="str">
        <f>IF(J11="","",J11)</f>
        <v/>
      </c>
      <c r="L9" s="56" t="s">
        <v>69</v>
      </c>
      <c r="M9" s="56" t="str">
        <f>IF(H11="","",H11)</f>
        <v/>
      </c>
      <c r="N9" s="58" t="str">
        <f>IF(J13="","",J13)</f>
        <v/>
      </c>
      <c r="O9" s="51" t="s">
        <v>69</v>
      </c>
      <c r="P9" s="51" t="str">
        <f>IF(H13="","",H13)</f>
        <v/>
      </c>
      <c r="Q9" s="58" t="str">
        <f>IF(J15="","",J15)</f>
        <v/>
      </c>
      <c r="R9" s="51" t="s">
        <v>69</v>
      </c>
      <c r="S9" s="51" t="str">
        <f>IF(H15="","",H15)</f>
        <v/>
      </c>
      <c r="T9" s="387"/>
      <c r="U9" s="388"/>
      <c r="V9" s="389"/>
      <c r="W9" s="388"/>
      <c r="X9" s="349"/>
      <c r="Y9" s="350"/>
      <c r="Z9" s="350"/>
      <c r="AA9" s="350"/>
      <c r="AB9" s="350"/>
      <c r="AC9" s="392"/>
      <c r="AD9" s="343"/>
      <c r="AE9" s="54"/>
      <c r="AF9" s="49"/>
      <c r="AG9" s="49"/>
      <c r="AH9" s="49"/>
      <c r="AI9" s="49"/>
      <c r="AJ9" s="49"/>
      <c r="AK9" s="47"/>
      <c r="AL9" s="47"/>
      <c r="AM9" s="47"/>
      <c r="AN9" s="47"/>
      <c r="AO9" s="47"/>
      <c r="AP9" s="47"/>
      <c r="AQ9" s="49"/>
      <c r="AR9" s="49"/>
      <c r="AS9" s="49"/>
      <c r="AT9" s="49"/>
    </row>
    <row r="10" spans="1:46" ht="20.25" customHeight="1">
      <c r="A10" s="360" t="s">
        <v>172</v>
      </c>
      <c r="B10" s="361" t="s">
        <v>163</v>
      </c>
      <c r="C10" s="362"/>
      <c r="D10" s="363"/>
      <c r="E10" s="60"/>
      <c r="F10" s="51" t="str">
        <f>IF(E11="","",IF(E11=G11,"△",IF(E11&gt;=G11,"○","×")))</f>
        <v/>
      </c>
      <c r="G10" s="61"/>
      <c r="H10" s="68"/>
      <c r="I10" s="51" t="str">
        <f>IF(H11="","",IF(H11=J11,"△",IF(H11&gt;=J11,"○","×")))</f>
        <v/>
      </c>
      <c r="J10" s="61"/>
      <c r="K10" s="354"/>
      <c r="L10" s="355"/>
      <c r="M10" s="383"/>
      <c r="N10" s="62"/>
      <c r="O10" s="63" t="str">
        <f>IF(N11="","",IF(N11=P11,"△",IF(N11&gt;=P11,"○","×")))</f>
        <v/>
      </c>
      <c r="P10" s="64"/>
      <c r="Q10" s="62"/>
      <c r="R10" s="63" t="str">
        <f>IF(Q11="","",IF(Q11=S11,"△",IF(Q11&gt;=S11,"○","×")))</f>
        <v/>
      </c>
      <c r="S10" s="64"/>
      <c r="T10" s="367" t="str">
        <f>IF(AND($F10="",$I10="",$O10="",$R10=""),"",COUNTIF($E10:$S10,"○"))</f>
        <v/>
      </c>
      <c r="U10" s="368"/>
      <c r="V10" s="371" t="str">
        <f>IF(AND($I10="",$F10="",$O10="",$R10=""),"",COUNTIF($E10:$S10,"△"))</f>
        <v/>
      </c>
      <c r="W10" s="368"/>
      <c r="X10" s="348" t="str">
        <f>IF(AND($I10="",$F10="",$O10="",$R10=""),"",COUNTIF($E10:$S10,"×"))</f>
        <v/>
      </c>
      <c r="Y10" s="348" t="str">
        <f>IF(T10="","",(T10*3)+(V10*1))</f>
        <v/>
      </c>
      <c r="Z10" s="348" t="str">
        <f>IF(T10="","",SUM(E11,H11,N11,Q11))</f>
        <v/>
      </c>
      <c r="AA10" s="348" t="str">
        <f>IF(T10="","",SUM(G11,J11,P11,S11))</f>
        <v/>
      </c>
      <c r="AB10" s="348" t="str">
        <f>IF(T10="","",Z10-AA10)</f>
        <v/>
      </c>
      <c r="AC10" s="346" t="str">
        <f>IF(AD10="","",RANK(AD10,$AD6:$AD15,0))</f>
        <v/>
      </c>
      <c r="AD10" s="343" t="str">
        <f>IF(AB10="","",$Y10*200+$AB10*10+Z10)</f>
        <v/>
      </c>
      <c r="AE10" s="54"/>
      <c r="AF10" s="44"/>
      <c r="AG10" s="44"/>
      <c r="AH10" s="44"/>
      <c r="AI10" s="44"/>
      <c r="AJ10" s="44"/>
      <c r="AK10" s="44"/>
      <c r="AL10" s="44"/>
      <c r="AM10" s="44"/>
      <c r="AN10" s="44"/>
      <c r="AO10" s="44"/>
      <c r="AP10" s="44"/>
      <c r="AQ10" s="44"/>
      <c r="AR10" s="44"/>
      <c r="AS10" s="44"/>
      <c r="AT10" s="44"/>
    </row>
    <row r="11" spans="1:46" ht="20.25" customHeight="1">
      <c r="A11" s="360"/>
      <c r="B11" s="380"/>
      <c r="C11" s="381"/>
      <c r="D11" s="382"/>
      <c r="E11" s="65"/>
      <c r="F11" s="66" t="s">
        <v>69</v>
      </c>
      <c r="G11" s="67"/>
      <c r="H11" s="69"/>
      <c r="I11" s="66" t="s">
        <v>69</v>
      </c>
      <c r="J11" s="67"/>
      <c r="K11" s="384"/>
      <c r="L11" s="385"/>
      <c r="M11" s="386"/>
      <c r="N11" s="55" t="str">
        <f>IF(M13="","",M13)</f>
        <v/>
      </c>
      <c r="O11" s="56" t="s">
        <v>69</v>
      </c>
      <c r="P11" s="56" t="str">
        <f>IF(K13="","",K13)</f>
        <v/>
      </c>
      <c r="Q11" s="55" t="str">
        <f>IF(M15="","",M15)</f>
        <v/>
      </c>
      <c r="R11" s="56" t="s">
        <v>69</v>
      </c>
      <c r="S11" s="56" t="str">
        <f>IF(K15="","",K15)</f>
        <v/>
      </c>
      <c r="T11" s="387"/>
      <c r="U11" s="388"/>
      <c r="V11" s="389"/>
      <c r="W11" s="388"/>
      <c r="X11" s="349"/>
      <c r="Y11" s="350"/>
      <c r="Z11" s="350"/>
      <c r="AA11" s="350"/>
      <c r="AB11" s="350"/>
      <c r="AC11" s="351"/>
      <c r="AD11" s="343"/>
      <c r="AE11" s="54"/>
      <c r="AF11" s="44"/>
      <c r="AG11" s="44"/>
      <c r="AH11" s="44"/>
      <c r="AI11" s="44"/>
      <c r="AJ11" s="44"/>
      <c r="AK11" s="44"/>
      <c r="AL11" s="44"/>
      <c r="AM11" s="44"/>
      <c r="AN11" s="44"/>
      <c r="AO11" s="44"/>
      <c r="AP11" s="44"/>
      <c r="AQ11" s="44"/>
      <c r="AR11" s="44"/>
      <c r="AS11" s="44"/>
      <c r="AT11" s="44"/>
    </row>
    <row r="12" spans="1:46" ht="20.25" customHeight="1">
      <c r="A12" s="360" t="s">
        <v>173</v>
      </c>
      <c r="B12" s="361" t="s">
        <v>168</v>
      </c>
      <c r="C12" s="362"/>
      <c r="D12" s="363"/>
      <c r="E12" s="70"/>
      <c r="F12" s="63" t="str">
        <f>IF(E13="","",IF(E13=G13,"△",IF(E13&gt;=G13,"○","×")))</f>
        <v/>
      </c>
      <c r="G12" s="71"/>
      <c r="H12" s="72"/>
      <c r="I12" s="63" t="str">
        <f>IF(H13="","",IF(H13=J13,"△",IF(H13&gt;=J13,"○","×")))</f>
        <v/>
      </c>
      <c r="J12" s="71"/>
      <c r="K12" s="72"/>
      <c r="L12" s="63" t="str">
        <f>IF(K13="","",IF(K13=M13,"△",IF(K13&gt;=M13,"○","×")))</f>
        <v/>
      </c>
      <c r="M12" s="71"/>
      <c r="N12" s="354"/>
      <c r="O12" s="355"/>
      <c r="P12" s="383"/>
      <c r="Q12" s="62"/>
      <c r="R12" s="63" t="str">
        <f>IF(Q13="","",IF(Q13=S13,"△",IF(Q13&gt;=S13,"○","×")))</f>
        <v/>
      </c>
      <c r="S12" s="64"/>
      <c r="T12" s="367" t="str">
        <f>IF(AND($F12="",$I12="",$L12="",$R12=""),"",COUNTIF($E12:$S12,"○"))</f>
        <v/>
      </c>
      <c r="U12" s="368"/>
      <c r="V12" s="371" t="str">
        <f>IF(AND($I12="",$L12="",$F12="",$R12=""),"",COUNTIF($E12:$S12,"△"))</f>
        <v/>
      </c>
      <c r="W12" s="368"/>
      <c r="X12" s="348" t="str">
        <f>IF(AND($I12="",$L12="",$R12="",$F12=""),"",COUNTIF($E12:$S12,"×"))</f>
        <v/>
      </c>
      <c r="Y12" s="390" t="str">
        <f>IF(T12="","",(T12*3)+(V12*1))</f>
        <v/>
      </c>
      <c r="Z12" s="348" t="str">
        <f>IF(T12="","",SUM(E13,H13,K13,Q13))</f>
        <v/>
      </c>
      <c r="AA12" s="348" t="str">
        <f>IF(T12="","",SUM(G13,J13,M13,S13))</f>
        <v/>
      </c>
      <c r="AB12" s="348" t="str">
        <f>IF(T12="","",Z12-AA12)</f>
        <v/>
      </c>
      <c r="AC12" s="346" t="str">
        <f>IF(AD12="","",RANK(AD12,$AD6:$AD15,0))</f>
        <v/>
      </c>
      <c r="AD12" s="343" t="str">
        <f>IF(AB12="","",$Y12*200+$AB12*10+Z12)</f>
        <v/>
      </c>
      <c r="AE12" s="54"/>
      <c r="AF12" s="46"/>
      <c r="AG12" s="46"/>
      <c r="AH12" s="46"/>
      <c r="AI12" s="46"/>
      <c r="AJ12" s="46"/>
      <c r="AK12" s="44"/>
      <c r="AL12" s="44"/>
      <c r="AM12" s="44"/>
      <c r="AN12" s="44"/>
      <c r="AO12" s="44"/>
      <c r="AP12" s="44"/>
      <c r="AQ12" s="46"/>
      <c r="AR12" s="46"/>
      <c r="AS12" s="46"/>
      <c r="AT12" s="46"/>
    </row>
    <row r="13" spans="1:46" ht="20.25" customHeight="1">
      <c r="A13" s="360"/>
      <c r="B13" s="380"/>
      <c r="C13" s="381"/>
      <c r="D13" s="382"/>
      <c r="E13" s="65"/>
      <c r="F13" s="66" t="s">
        <v>69</v>
      </c>
      <c r="G13" s="67"/>
      <c r="H13" s="69"/>
      <c r="I13" s="66" t="s">
        <v>69</v>
      </c>
      <c r="J13" s="67"/>
      <c r="K13" s="69"/>
      <c r="L13" s="66" t="s">
        <v>69</v>
      </c>
      <c r="M13" s="67"/>
      <c r="N13" s="384"/>
      <c r="O13" s="385"/>
      <c r="P13" s="386"/>
      <c r="Q13" s="55" t="str">
        <f>IF(P15="","",P15)</f>
        <v/>
      </c>
      <c r="R13" s="56" t="s">
        <v>69</v>
      </c>
      <c r="S13" s="56" t="str">
        <f>IF(N15="","",N15)</f>
        <v/>
      </c>
      <c r="T13" s="387"/>
      <c r="U13" s="388"/>
      <c r="V13" s="389"/>
      <c r="W13" s="388"/>
      <c r="X13" s="350"/>
      <c r="Y13" s="390"/>
      <c r="Z13" s="349"/>
      <c r="AA13" s="349"/>
      <c r="AB13" s="350"/>
      <c r="AC13" s="351"/>
      <c r="AD13" s="343"/>
      <c r="AE13" s="54"/>
      <c r="AF13" s="49"/>
      <c r="AG13" s="49"/>
      <c r="AH13" s="49"/>
      <c r="AI13" s="49"/>
      <c r="AJ13" s="49"/>
      <c r="AK13" s="47"/>
      <c r="AL13" s="47"/>
      <c r="AM13" s="47"/>
      <c r="AN13" s="47"/>
      <c r="AO13" s="47"/>
      <c r="AP13" s="47"/>
      <c r="AQ13" s="49"/>
      <c r="AR13" s="49"/>
      <c r="AS13" s="48"/>
      <c r="AT13" s="49"/>
    </row>
    <row r="14" spans="1:46" ht="20.25" customHeight="1">
      <c r="A14" s="360" t="s">
        <v>174</v>
      </c>
      <c r="B14" s="361" t="s">
        <v>169</v>
      </c>
      <c r="C14" s="362"/>
      <c r="D14" s="363"/>
      <c r="E14" s="70"/>
      <c r="F14" s="63" t="str">
        <f>IF(E15="","",IF(E15=G15,"△",IF(E15&gt;=G15,"○","×")))</f>
        <v/>
      </c>
      <c r="G14" s="71"/>
      <c r="H14" s="72"/>
      <c r="I14" s="63" t="str">
        <f>IF(H15="","",IF(H15=J15,"△",IF(H15&gt;=J15,"○","×")))</f>
        <v/>
      </c>
      <c r="J14" s="71"/>
      <c r="K14" s="72"/>
      <c r="L14" s="63" t="str">
        <f>IF(K15="","",IF(K15=M15,"△",IF(K15&gt;=M15,"○","×")))</f>
        <v/>
      </c>
      <c r="M14" s="71"/>
      <c r="N14" s="72"/>
      <c r="O14" s="63" t="str">
        <f>IF(N15="","",IF(N15=P15,"△",IF(N15&gt;=P15,"○","×")))</f>
        <v/>
      </c>
      <c r="P14" s="71"/>
      <c r="Q14" s="354"/>
      <c r="R14" s="355"/>
      <c r="S14" s="356"/>
      <c r="T14" s="367" t="str">
        <f>IF(AND($F14="",$I14="",$L14="",$O14=""),"",COUNTIF($E14:$S14,"○"))</f>
        <v/>
      </c>
      <c r="U14" s="368"/>
      <c r="V14" s="371" t="str">
        <f>IF(AND($F14="",$I14="",$L14="",$O14=""),"",COUNTIF($E14:$S14,"△"))</f>
        <v/>
      </c>
      <c r="W14" s="368"/>
      <c r="X14" s="377" t="str">
        <f>IF(AND($F14="",$I14="",$L14="",$O14=""),"",COUNTIF($E14:$P14,"×"))</f>
        <v/>
      </c>
      <c r="Y14" s="349" t="str">
        <f>IF(T14="","",(T14*3)+(V14*1))</f>
        <v/>
      </c>
      <c r="Z14" s="377" t="str">
        <f>IF(T14="","",SUM(E15,H15,K15,N15))</f>
        <v/>
      </c>
      <c r="AA14" s="348" t="str">
        <f>IF(T14="","",SUM(G15,J15,M15,P15))</f>
        <v/>
      </c>
      <c r="AB14" s="348" t="str">
        <f>IF(T14="","",Z14-AA14)</f>
        <v/>
      </c>
      <c r="AC14" s="346" t="str">
        <f>IF(AD14="","",RANK(AD14,$AD6:$AD15,0))</f>
        <v/>
      </c>
      <c r="AD14" s="343" t="str">
        <f>IF(AB14="","",$Y14*200+$AB14*10+Z14)</f>
        <v/>
      </c>
      <c r="AE14" s="54"/>
      <c r="AF14" s="49"/>
      <c r="AG14" s="49"/>
      <c r="AH14" s="49"/>
      <c r="AI14" s="49"/>
      <c r="AJ14" s="49"/>
      <c r="AK14" s="47"/>
      <c r="AL14" s="47"/>
      <c r="AM14" s="47"/>
      <c r="AN14" s="47"/>
      <c r="AO14" s="47"/>
      <c r="AP14" s="47"/>
      <c r="AQ14" s="49"/>
      <c r="AR14" s="49"/>
      <c r="AS14" s="48"/>
      <c r="AT14" s="49"/>
    </row>
    <row r="15" spans="1:46" ht="20.25" customHeight="1" thickBot="1">
      <c r="A15" s="360"/>
      <c r="B15" s="364"/>
      <c r="C15" s="365"/>
      <c r="D15" s="366"/>
      <c r="E15" s="73"/>
      <c r="F15" s="74" t="s">
        <v>69</v>
      </c>
      <c r="G15" s="75"/>
      <c r="H15" s="76"/>
      <c r="I15" s="74" t="s">
        <v>69</v>
      </c>
      <c r="J15" s="75"/>
      <c r="K15" s="76"/>
      <c r="L15" s="74" t="s">
        <v>69</v>
      </c>
      <c r="M15" s="75"/>
      <c r="N15" s="76"/>
      <c r="O15" s="74" t="s">
        <v>69</v>
      </c>
      <c r="P15" s="75"/>
      <c r="Q15" s="357"/>
      <c r="R15" s="358"/>
      <c r="S15" s="359"/>
      <c r="T15" s="369"/>
      <c r="U15" s="370"/>
      <c r="V15" s="372"/>
      <c r="W15" s="370"/>
      <c r="X15" s="378"/>
      <c r="Y15" s="376"/>
      <c r="Z15" s="378"/>
      <c r="AA15" s="379"/>
      <c r="AB15" s="379"/>
      <c r="AC15" s="347"/>
      <c r="AD15" s="343"/>
      <c r="AE15" s="54"/>
      <c r="AF15" s="49"/>
      <c r="AG15" s="49"/>
      <c r="AH15" s="49"/>
      <c r="AI15" s="49"/>
      <c r="AJ15" s="49"/>
      <c r="AK15" s="47"/>
      <c r="AL15" s="47"/>
      <c r="AM15" s="47"/>
      <c r="AN15" s="47"/>
      <c r="AO15" s="47"/>
      <c r="AP15" s="47"/>
      <c r="AQ15" s="49"/>
      <c r="AR15" s="49"/>
      <c r="AS15" s="48"/>
      <c r="AT15" s="49"/>
    </row>
    <row r="16" spans="1:46" ht="25.5" customHeight="1" thickBot="1">
      <c r="H16" s="77"/>
      <c r="I16" s="77"/>
      <c r="J16" s="77"/>
      <c r="K16" s="77"/>
      <c r="L16" s="77"/>
      <c r="M16" s="77"/>
      <c r="T16" s="78"/>
      <c r="AA16" s="38"/>
      <c r="AD16" s="32"/>
      <c r="AF16" s="49"/>
      <c r="AG16" s="49"/>
      <c r="AH16" s="49"/>
      <c r="AI16" s="49"/>
      <c r="AJ16" s="49"/>
      <c r="AK16" s="47"/>
      <c r="AL16" s="47"/>
      <c r="AM16" s="47"/>
      <c r="AN16" s="47"/>
      <c r="AO16" s="47"/>
      <c r="AP16" s="47"/>
      <c r="AQ16" s="49"/>
      <c r="AR16" s="49"/>
      <c r="AS16" s="49"/>
      <c r="AT16" s="49"/>
    </row>
    <row r="17" spans="2:28" s="79" customFormat="1" ht="31.5" customHeight="1">
      <c r="B17" s="329" t="s">
        <v>268</v>
      </c>
      <c r="C17" s="330"/>
      <c r="D17" s="330"/>
      <c r="E17" s="330"/>
      <c r="F17" s="331"/>
      <c r="G17" s="332" t="s">
        <v>264</v>
      </c>
      <c r="H17" s="333"/>
      <c r="I17" s="333"/>
      <c r="J17" s="333"/>
      <c r="K17" s="333"/>
      <c r="L17" s="333"/>
      <c r="M17" s="333"/>
      <c r="N17" s="333"/>
      <c r="O17" s="333"/>
      <c r="P17" s="333"/>
      <c r="Q17" s="333"/>
      <c r="R17" s="334"/>
      <c r="S17" s="250"/>
      <c r="T17" s="251"/>
      <c r="U17" s="251"/>
      <c r="V17" s="251"/>
      <c r="W17" s="251"/>
      <c r="X17" s="251"/>
      <c r="Y17" s="251"/>
      <c r="Z17" s="251"/>
      <c r="AA17" s="251"/>
      <c r="AB17" s="251"/>
    </row>
    <row r="18" spans="2:28" s="79" customFormat="1" ht="31.5" customHeight="1">
      <c r="B18" s="80"/>
      <c r="C18" s="293" t="s">
        <v>9</v>
      </c>
      <c r="D18" s="294"/>
      <c r="E18" s="294"/>
      <c r="F18" s="295"/>
      <c r="G18" s="310" t="s">
        <v>12</v>
      </c>
      <c r="H18" s="294"/>
      <c r="I18" s="294"/>
      <c r="J18" s="294"/>
      <c r="K18" s="294"/>
      <c r="L18" s="297"/>
      <c r="M18" s="296" t="s">
        <v>45</v>
      </c>
      <c r="N18" s="294"/>
      <c r="O18" s="297"/>
      <c r="P18" s="296" t="s">
        <v>46</v>
      </c>
      <c r="Q18" s="298"/>
      <c r="R18" s="299"/>
      <c r="S18" s="252"/>
      <c r="T18" s="44" t="s">
        <v>293</v>
      </c>
      <c r="Y18" s="46"/>
      <c r="Z18" s="42"/>
      <c r="AA18" s="46"/>
      <c r="AB18" s="84"/>
    </row>
    <row r="19" spans="2:28" s="79" customFormat="1" ht="31.5" customHeight="1">
      <c r="B19" s="81">
        <v>1</v>
      </c>
      <c r="C19" s="314" t="s">
        <v>239</v>
      </c>
      <c r="D19" s="315"/>
      <c r="E19" s="315"/>
      <c r="F19" s="316"/>
      <c r="G19" s="445" t="str">
        <f>B6</f>
        <v>エスパルス三島</v>
      </c>
      <c r="H19" s="315"/>
      <c r="I19" s="318"/>
      <c r="J19" s="314" t="s">
        <v>203</v>
      </c>
      <c r="K19" s="319"/>
      <c r="L19" s="320"/>
      <c r="M19" s="321" t="s">
        <v>169</v>
      </c>
      <c r="N19" s="322"/>
      <c r="O19" s="322"/>
      <c r="P19" s="322"/>
      <c r="Q19" s="322"/>
      <c r="R19" s="323"/>
      <c r="S19" s="255"/>
      <c r="T19" s="84" t="s">
        <v>294</v>
      </c>
      <c r="U19" s="84"/>
      <c r="V19" s="253"/>
      <c r="W19" s="253"/>
      <c r="X19" s="253"/>
      <c r="Y19" s="254"/>
      <c r="Z19" s="254"/>
      <c r="AA19" s="254"/>
      <c r="AB19" s="84"/>
    </row>
    <row r="20" spans="2:28" s="79" customFormat="1" ht="31.5" customHeight="1">
      <c r="B20" s="81">
        <v>2</v>
      </c>
      <c r="C20" s="314" t="s">
        <v>240</v>
      </c>
      <c r="D20" s="315"/>
      <c r="E20" s="315"/>
      <c r="F20" s="316"/>
      <c r="G20" s="317" t="s">
        <v>256</v>
      </c>
      <c r="H20" s="315"/>
      <c r="I20" s="318"/>
      <c r="J20" s="373" t="str">
        <f>B14</f>
        <v>大仁ネクサス</v>
      </c>
      <c r="K20" s="319"/>
      <c r="L20" s="320"/>
      <c r="M20" s="321" t="s">
        <v>206</v>
      </c>
      <c r="N20" s="322"/>
      <c r="O20" s="322"/>
      <c r="P20" s="322"/>
      <c r="Q20" s="322"/>
      <c r="R20" s="323"/>
      <c r="S20" s="255"/>
      <c r="T20" s="84"/>
      <c r="U20" s="84"/>
      <c r="V20" s="253"/>
      <c r="W20" s="253"/>
      <c r="X20" s="253"/>
      <c r="Y20" s="254"/>
      <c r="Z20" s="254"/>
      <c r="AA20" s="254"/>
      <c r="AB20" s="84"/>
    </row>
    <row r="21" spans="2:28" s="79" customFormat="1" ht="31.5" customHeight="1" thickBot="1">
      <c r="B21" s="82">
        <v>3</v>
      </c>
      <c r="C21" s="271" t="s">
        <v>241</v>
      </c>
      <c r="D21" s="272"/>
      <c r="E21" s="272"/>
      <c r="F21" s="273"/>
      <c r="G21" s="274" t="s">
        <v>211</v>
      </c>
      <c r="H21" s="272"/>
      <c r="I21" s="275"/>
      <c r="J21" s="271" t="s">
        <v>205</v>
      </c>
      <c r="K21" s="276"/>
      <c r="L21" s="277"/>
      <c r="M21" s="321" t="s">
        <v>47</v>
      </c>
      <c r="N21" s="322"/>
      <c r="O21" s="322"/>
      <c r="P21" s="322"/>
      <c r="Q21" s="322"/>
      <c r="R21" s="323"/>
      <c r="S21" s="255"/>
      <c r="T21" s="84"/>
      <c r="U21" s="84"/>
      <c r="V21" s="253"/>
      <c r="W21" s="253"/>
      <c r="X21" s="253"/>
      <c r="Y21" s="254"/>
      <c r="Z21" s="254"/>
      <c r="AA21" s="254"/>
      <c r="AB21" s="84"/>
    </row>
    <row r="22" spans="2:28" s="79" customFormat="1" ht="31.5" customHeight="1">
      <c r="B22" s="335" t="s">
        <v>278</v>
      </c>
      <c r="C22" s="336"/>
      <c r="D22" s="336"/>
      <c r="E22" s="336"/>
      <c r="F22" s="337"/>
      <c r="G22" s="332" t="s">
        <v>266</v>
      </c>
      <c r="H22" s="333"/>
      <c r="I22" s="333"/>
      <c r="J22" s="333"/>
      <c r="K22" s="333"/>
      <c r="L22" s="333"/>
      <c r="M22" s="333"/>
      <c r="N22" s="333"/>
      <c r="O22" s="333"/>
      <c r="P22" s="333"/>
      <c r="Q22" s="333"/>
      <c r="R22" s="334"/>
      <c r="S22" s="255"/>
      <c r="T22" s="84"/>
      <c r="U22" s="84"/>
      <c r="V22" s="253"/>
      <c r="W22" s="253"/>
      <c r="X22" s="253"/>
      <c r="Y22" s="254"/>
      <c r="Z22" s="254"/>
      <c r="AA22" s="254"/>
      <c r="AB22" s="84"/>
    </row>
    <row r="23" spans="2:28" s="79" customFormat="1" ht="31.5" customHeight="1">
      <c r="B23" s="80"/>
      <c r="C23" s="293" t="s">
        <v>9</v>
      </c>
      <c r="D23" s="294"/>
      <c r="E23" s="294"/>
      <c r="F23" s="295"/>
      <c r="G23" s="310" t="s">
        <v>12</v>
      </c>
      <c r="H23" s="294"/>
      <c r="I23" s="294"/>
      <c r="J23" s="294"/>
      <c r="K23" s="294"/>
      <c r="L23" s="297"/>
      <c r="M23" s="296" t="s">
        <v>45</v>
      </c>
      <c r="N23" s="294"/>
      <c r="O23" s="297"/>
      <c r="P23" s="296" t="s">
        <v>46</v>
      </c>
      <c r="Q23" s="298"/>
      <c r="R23" s="299"/>
      <c r="S23" s="248"/>
      <c r="T23" s="44" t="s">
        <v>295</v>
      </c>
      <c r="U23" s="84"/>
      <c r="V23" s="83"/>
      <c r="W23" s="83"/>
      <c r="X23" s="83"/>
      <c r="Y23" s="85"/>
      <c r="Z23" s="85"/>
      <c r="AA23" s="85"/>
      <c r="AB23" s="84"/>
    </row>
    <row r="24" spans="2:28" s="79" customFormat="1" ht="31.5" customHeight="1">
      <c r="B24" s="81">
        <v>1</v>
      </c>
      <c r="C24" s="314" t="s">
        <v>239</v>
      </c>
      <c r="D24" s="315"/>
      <c r="E24" s="315"/>
      <c r="F24" s="316"/>
      <c r="G24" s="317" t="s">
        <v>208</v>
      </c>
      <c r="H24" s="319"/>
      <c r="I24" s="320"/>
      <c r="J24" s="314" t="s">
        <v>209</v>
      </c>
      <c r="K24" s="319"/>
      <c r="L24" s="320"/>
      <c r="M24" s="321" t="s">
        <v>210</v>
      </c>
      <c r="N24" s="322"/>
      <c r="O24" s="322"/>
      <c r="P24" s="322"/>
      <c r="Q24" s="322"/>
      <c r="R24" s="323"/>
      <c r="S24" s="248"/>
      <c r="T24" s="84" t="s">
        <v>296</v>
      </c>
      <c r="U24" s="84"/>
      <c r="V24" s="83"/>
      <c r="W24" s="83"/>
      <c r="X24" s="83"/>
      <c r="Y24" s="85"/>
      <c r="Z24" s="85"/>
      <c r="AA24" s="85"/>
      <c r="AB24" s="84"/>
    </row>
    <row r="25" spans="2:28" s="79" customFormat="1" ht="31.5" customHeight="1">
      <c r="B25" s="81">
        <v>2</v>
      </c>
      <c r="C25" s="314" t="s">
        <v>240</v>
      </c>
      <c r="D25" s="315"/>
      <c r="E25" s="315"/>
      <c r="F25" s="316"/>
      <c r="G25" s="317" t="s">
        <v>210</v>
      </c>
      <c r="H25" s="319"/>
      <c r="I25" s="320"/>
      <c r="J25" s="314" t="s">
        <v>205</v>
      </c>
      <c r="K25" s="319"/>
      <c r="L25" s="320"/>
      <c r="M25" s="321" t="s">
        <v>209</v>
      </c>
      <c r="N25" s="322"/>
      <c r="O25" s="322"/>
      <c r="P25" s="322"/>
      <c r="Q25" s="322"/>
      <c r="R25" s="323"/>
      <c r="S25" s="248"/>
      <c r="T25" s="84"/>
      <c r="U25" s="84"/>
      <c r="V25" s="83"/>
      <c r="W25" s="83"/>
      <c r="X25" s="83"/>
      <c r="Y25" s="85"/>
      <c r="Z25" s="85"/>
      <c r="AA25" s="85"/>
      <c r="AB25" s="84"/>
    </row>
    <row r="26" spans="2:28" s="79" customFormat="1" ht="31.5" customHeight="1" thickBot="1">
      <c r="B26" s="82">
        <v>3</v>
      </c>
      <c r="C26" s="271" t="s">
        <v>241</v>
      </c>
      <c r="D26" s="272"/>
      <c r="E26" s="272"/>
      <c r="F26" s="273"/>
      <c r="G26" s="274" t="s">
        <v>209</v>
      </c>
      <c r="H26" s="276"/>
      <c r="I26" s="277"/>
      <c r="J26" s="271" t="s">
        <v>210</v>
      </c>
      <c r="K26" s="276"/>
      <c r="L26" s="277"/>
      <c r="M26" s="278" t="s">
        <v>208</v>
      </c>
      <c r="N26" s="279"/>
      <c r="O26" s="279"/>
      <c r="P26" s="279"/>
      <c r="Q26" s="279"/>
      <c r="R26" s="280"/>
      <c r="S26" s="248"/>
      <c r="T26" s="84"/>
      <c r="U26" s="84"/>
      <c r="V26" s="83"/>
      <c r="W26" s="83"/>
      <c r="X26" s="83"/>
      <c r="Y26" s="85"/>
      <c r="Z26" s="85"/>
      <c r="AA26" s="85"/>
      <c r="AB26" s="84"/>
    </row>
    <row r="27" spans="2:28" s="79" customFormat="1" ht="31.5" customHeight="1">
      <c r="B27" s="329" t="s">
        <v>279</v>
      </c>
      <c r="C27" s="330"/>
      <c r="D27" s="330"/>
      <c r="E27" s="330"/>
      <c r="F27" s="331"/>
      <c r="G27" s="447" t="s">
        <v>312</v>
      </c>
      <c r="H27" s="448"/>
      <c r="I27" s="448"/>
      <c r="J27" s="448"/>
      <c r="K27" s="448"/>
      <c r="L27" s="448"/>
      <c r="M27" s="448"/>
      <c r="N27" s="448"/>
      <c r="O27" s="448"/>
      <c r="P27" s="448"/>
      <c r="Q27" s="448"/>
      <c r="R27" s="449"/>
      <c r="S27" s="248"/>
      <c r="T27" s="84"/>
      <c r="U27" s="84"/>
      <c r="V27" s="83"/>
      <c r="W27" s="83"/>
      <c r="X27" s="83"/>
      <c r="Y27" s="85"/>
      <c r="Z27" s="85"/>
      <c r="AA27" s="85"/>
      <c r="AB27" s="84"/>
    </row>
    <row r="28" spans="2:28" s="79" customFormat="1" ht="31.5" customHeight="1">
      <c r="B28" s="80"/>
      <c r="C28" s="293" t="s">
        <v>9</v>
      </c>
      <c r="D28" s="294"/>
      <c r="E28" s="294"/>
      <c r="F28" s="295"/>
      <c r="G28" s="310" t="s">
        <v>12</v>
      </c>
      <c r="H28" s="294"/>
      <c r="I28" s="294"/>
      <c r="J28" s="294"/>
      <c r="K28" s="294"/>
      <c r="L28" s="297"/>
      <c r="M28" s="296" t="s">
        <v>45</v>
      </c>
      <c r="N28" s="294"/>
      <c r="O28" s="297"/>
      <c r="P28" s="296" t="s">
        <v>46</v>
      </c>
      <c r="Q28" s="298"/>
      <c r="R28" s="299"/>
      <c r="S28" s="248"/>
      <c r="T28" s="44" t="s">
        <v>297</v>
      </c>
      <c r="U28" s="84"/>
      <c r="V28" s="83"/>
      <c r="W28" s="83"/>
      <c r="X28" s="83"/>
      <c r="Y28" s="85"/>
      <c r="Z28" s="85"/>
      <c r="AA28" s="85"/>
      <c r="AB28" s="84"/>
    </row>
    <row r="29" spans="2:28" s="79" customFormat="1" ht="31.5" customHeight="1">
      <c r="B29" s="81">
        <v>1</v>
      </c>
      <c r="C29" s="314" t="s">
        <v>235</v>
      </c>
      <c r="D29" s="315"/>
      <c r="E29" s="315"/>
      <c r="F29" s="316"/>
      <c r="G29" s="445" t="s">
        <v>211</v>
      </c>
      <c r="H29" s="315"/>
      <c r="I29" s="318"/>
      <c r="J29" s="314" t="s">
        <v>209</v>
      </c>
      <c r="K29" s="319"/>
      <c r="L29" s="320"/>
      <c r="M29" s="450" t="s">
        <v>207</v>
      </c>
      <c r="N29" s="315"/>
      <c r="O29" s="318"/>
      <c r="P29" s="321" t="s">
        <v>210</v>
      </c>
      <c r="Q29" s="322"/>
      <c r="R29" s="323"/>
      <c r="S29" s="248"/>
      <c r="T29" s="84" t="s">
        <v>298</v>
      </c>
      <c r="U29" s="84"/>
      <c r="V29" s="83"/>
      <c r="W29" s="83"/>
      <c r="X29" s="83"/>
      <c r="Y29" s="85"/>
      <c r="Z29" s="85"/>
      <c r="AA29" s="85"/>
      <c r="AB29" s="84"/>
    </row>
    <row r="30" spans="2:28" s="79" customFormat="1" ht="31.5" customHeight="1">
      <c r="B30" s="81">
        <v>2</v>
      </c>
      <c r="C30" s="314" t="s">
        <v>236</v>
      </c>
      <c r="D30" s="315"/>
      <c r="E30" s="315"/>
      <c r="F30" s="316"/>
      <c r="G30" s="317" t="s">
        <v>204</v>
      </c>
      <c r="H30" s="315"/>
      <c r="I30" s="318"/>
      <c r="J30" s="373" t="s">
        <v>210</v>
      </c>
      <c r="K30" s="319"/>
      <c r="L30" s="320"/>
      <c r="M30" s="321" t="s">
        <v>206</v>
      </c>
      <c r="N30" s="315"/>
      <c r="O30" s="318"/>
      <c r="P30" s="450" t="s">
        <v>209</v>
      </c>
      <c r="Q30" s="322"/>
      <c r="R30" s="323"/>
      <c r="S30" s="248"/>
      <c r="T30" s="84"/>
      <c r="U30" s="84"/>
      <c r="V30" s="83"/>
      <c r="W30" s="83"/>
      <c r="X30" s="83"/>
      <c r="Y30" s="85"/>
      <c r="Z30" s="85"/>
      <c r="AA30" s="85"/>
      <c r="AB30" s="84"/>
    </row>
    <row r="31" spans="2:28" s="79" customFormat="1" ht="31.5" customHeight="1">
      <c r="B31" s="241">
        <v>3</v>
      </c>
      <c r="C31" s="300" t="s">
        <v>237</v>
      </c>
      <c r="D31" s="301"/>
      <c r="E31" s="301"/>
      <c r="F31" s="302"/>
      <c r="G31" s="453" t="s">
        <v>209</v>
      </c>
      <c r="H31" s="301"/>
      <c r="I31" s="304"/>
      <c r="J31" s="300" t="s">
        <v>207</v>
      </c>
      <c r="K31" s="305"/>
      <c r="L31" s="306"/>
      <c r="M31" s="454" t="s">
        <v>210</v>
      </c>
      <c r="N31" s="301"/>
      <c r="O31" s="304"/>
      <c r="P31" s="307" t="s">
        <v>206</v>
      </c>
      <c r="Q31" s="308"/>
      <c r="R31" s="309"/>
      <c r="S31" s="248"/>
      <c r="T31" s="84"/>
      <c r="U31" s="84"/>
      <c r="V31" s="83"/>
      <c r="W31" s="83"/>
      <c r="X31" s="83"/>
      <c r="Y31" s="85"/>
      <c r="Z31" s="85"/>
      <c r="AA31" s="85"/>
      <c r="AB31" s="84"/>
    </row>
    <row r="32" spans="2:28" s="79" customFormat="1" ht="31.5" customHeight="1" thickBot="1">
      <c r="B32" s="82">
        <v>4</v>
      </c>
      <c r="C32" s="271" t="s">
        <v>238</v>
      </c>
      <c r="D32" s="272"/>
      <c r="E32" s="272"/>
      <c r="F32" s="273"/>
      <c r="G32" s="451" t="s">
        <v>210</v>
      </c>
      <c r="H32" s="272"/>
      <c r="I32" s="275"/>
      <c r="J32" s="271" t="s">
        <v>203</v>
      </c>
      <c r="K32" s="276"/>
      <c r="L32" s="277"/>
      <c r="M32" s="452" t="s">
        <v>209</v>
      </c>
      <c r="N32" s="272"/>
      <c r="O32" s="275"/>
      <c r="P32" s="278" t="s">
        <v>207</v>
      </c>
      <c r="Q32" s="279"/>
      <c r="R32" s="280"/>
      <c r="S32" s="248"/>
      <c r="T32" s="84"/>
      <c r="U32" s="84"/>
      <c r="V32" s="83"/>
      <c r="W32" s="83"/>
      <c r="X32" s="83"/>
      <c r="Y32" s="85"/>
      <c r="Z32" s="85"/>
      <c r="AA32" s="85"/>
      <c r="AB32" s="84"/>
    </row>
    <row r="33" spans="1:46" s="79" customFormat="1" ht="21.75" customHeight="1">
      <c r="C33" s="83"/>
      <c r="D33" s="84"/>
      <c r="E33" s="84"/>
      <c r="F33" s="84"/>
      <c r="G33" s="83"/>
      <c r="H33" s="84"/>
      <c r="I33" s="84"/>
      <c r="J33" s="83"/>
      <c r="K33" s="83"/>
      <c r="L33" s="83"/>
      <c r="M33" s="85"/>
      <c r="N33" s="84"/>
      <c r="O33" s="84"/>
      <c r="P33" s="85"/>
      <c r="Q33" s="85"/>
      <c r="R33" s="85"/>
      <c r="S33" s="83"/>
      <c r="T33" s="84"/>
      <c r="U33" s="84"/>
      <c r="V33" s="83"/>
      <c r="W33" s="83"/>
      <c r="X33" s="83"/>
      <c r="Y33" s="85"/>
      <c r="Z33" s="85"/>
      <c r="AA33" s="85"/>
      <c r="AB33" s="84"/>
    </row>
    <row r="34" spans="1:46" ht="27" customHeight="1" thickBot="1">
      <c r="B34" s="29"/>
      <c r="C34" s="230" t="s">
        <v>212</v>
      </c>
      <c r="G34" s="38"/>
      <c r="H34" s="39"/>
      <c r="I34" s="39"/>
      <c r="J34" s="39"/>
      <c r="K34" s="40"/>
      <c r="L34" s="40"/>
      <c r="M34" s="40"/>
      <c r="O34" s="40"/>
      <c r="P34" s="40"/>
      <c r="Q34" s="41"/>
      <c r="R34" s="41"/>
      <c r="S34" s="41"/>
      <c r="T34" s="41"/>
      <c r="U34" s="40"/>
      <c r="V34" s="42"/>
      <c r="W34" s="42"/>
      <c r="X34" s="40"/>
      <c r="Y34" s="40"/>
      <c r="Z34" s="41"/>
      <c r="AC34" s="43" t="s">
        <v>48</v>
      </c>
      <c r="AD34" s="32"/>
      <c r="AF34" s="44"/>
      <c r="AG34" s="44"/>
      <c r="AH34" s="44"/>
      <c r="AI34" s="44"/>
      <c r="AJ34" s="44"/>
      <c r="AK34" s="44"/>
      <c r="AL34" s="44"/>
      <c r="AM34" s="44"/>
      <c r="AN34" s="44"/>
      <c r="AO34" s="44"/>
      <c r="AP34" s="44"/>
      <c r="AQ34" s="44"/>
      <c r="AR34" s="44"/>
      <c r="AS34" s="44"/>
      <c r="AT34" s="44"/>
    </row>
    <row r="35" spans="1:46" ht="20.25" customHeight="1">
      <c r="B35" s="421" t="s">
        <v>49</v>
      </c>
      <c r="C35" s="422"/>
      <c r="D35" s="423"/>
      <c r="E35" s="427" t="str">
        <f>IF(B37="","",B37)</f>
        <v>FERZA</v>
      </c>
      <c r="F35" s="428"/>
      <c r="G35" s="429"/>
      <c r="H35" s="433" t="str">
        <f>IF(B39="","",B39)</f>
        <v>北上</v>
      </c>
      <c r="I35" s="428"/>
      <c r="J35" s="429"/>
      <c r="K35" s="433" t="str">
        <f>IF(B41="","",B41)</f>
        <v>向山</v>
      </c>
      <c r="L35" s="428"/>
      <c r="M35" s="429"/>
      <c r="N35" s="433" t="str">
        <f>IF(B43="","",B43)</f>
        <v>サンライズ</v>
      </c>
      <c r="O35" s="428"/>
      <c r="P35" s="429"/>
      <c r="Q35" s="433" t="str">
        <f>IF(B45="","",B45)</f>
        <v>FC伊東</v>
      </c>
      <c r="R35" s="428"/>
      <c r="S35" s="435"/>
      <c r="T35" s="415" t="s">
        <v>2</v>
      </c>
      <c r="U35" s="416"/>
      <c r="V35" s="419" t="s">
        <v>3</v>
      </c>
      <c r="W35" s="416"/>
      <c r="X35" s="393" t="s">
        <v>4</v>
      </c>
      <c r="Y35" s="393" t="s">
        <v>5</v>
      </c>
      <c r="Z35" s="393" t="s">
        <v>6</v>
      </c>
      <c r="AA35" s="393" t="s">
        <v>7</v>
      </c>
      <c r="AB35" s="395" t="s">
        <v>8</v>
      </c>
      <c r="AC35" s="397" t="s">
        <v>1</v>
      </c>
      <c r="AD35" s="45"/>
      <c r="AE35" s="38"/>
      <c r="AF35" s="46"/>
      <c r="AG35" s="46"/>
      <c r="AH35" s="46"/>
      <c r="AI35" s="46"/>
      <c r="AJ35" s="46"/>
      <c r="AK35" s="44"/>
      <c r="AL35" s="44"/>
      <c r="AM35" s="44"/>
      <c r="AN35" s="44"/>
      <c r="AO35" s="44"/>
      <c r="AP35" s="44"/>
      <c r="AQ35" s="46"/>
      <c r="AR35" s="46"/>
      <c r="AS35" s="46"/>
      <c r="AT35" s="46"/>
    </row>
    <row r="36" spans="1:46" ht="20.25" customHeight="1" thickBot="1">
      <c r="B36" s="424"/>
      <c r="C36" s="425"/>
      <c r="D36" s="426"/>
      <c r="E36" s="430"/>
      <c r="F36" s="431"/>
      <c r="G36" s="432"/>
      <c r="H36" s="434"/>
      <c r="I36" s="431"/>
      <c r="J36" s="432"/>
      <c r="K36" s="434"/>
      <c r="L36" s="431"/>
      <c r="M36" s="432"/>
      <c r="N36" s="434"/>
      <c r="O36" s="431"/>
      <c r="P36" s="432"/>
      <c r="Q36" s="434"/>
      <c r="R36" s="431"/>
      <c r="S36" s="436"/>
      <c r="T36" s="417"/>
      <c r="U36" s="418"/>
      <c r="V36" s="420"/>
      <c r="W36" s="418"/>
      <c r="X36" s="394"/>
      <c r="Y36" s="394"/>
      <c r="Z36" s="394"/>
      <c r="AA36" s="394"/>
      <c r="AB36" s="396"/>
      <c r="AC36" s="398"/>
      <c r="AD36" s="45"/>
      <c r="AE36" s="38"/>
      <c r="AF36" s="49"/>
      <c r="AG36" s="49"/>
      <c r="AH36" s="49"/>
      <c r="AI36" s="49"/>
      <c r="AJ36" s="49"/>
      <c r="AK36" s="47"/>
      <c r="AL36" s="47"/>
      <c r="AM36" s="47"/>
      <c r="AN36" s="47"/>
      <c r="AO36" s="47"/>
      <c r="AP36" s="47"/>
      <c r="AQ36" s="49"/>
      <c r="AR36" s="49"/>
      <c r="AS36" s="48"/>
      <c r="AT36" s="48"/>
    </row>
    <row r="37" spans="1:46" ht="20.25" customHeight="1">
      <c r="A37" s="360" t="s">
        <v>175</v>
      </c>
      <c r="B37" s="399" t="s">
        <v>188</v>
      </c>
      <c r="C37" s="400"/>
      <c r="D37" s="401"/>
      <c r="E37" s="405"/>
      <c r="F37" s="406"/>
      <c r="G37" s="407"/>
      <c r="H37" s="50"/>
      <c r="I37" s="51" t="str">
        <f>IF(H38="","",IF(H38=J38,"△",IF(H38&gt;=J38,"○","×")))</f>
        <v/>
      </c>
      <c r="J37" s="52"/>
      <c r="K37" s="50"/>
      <c r="L37" s="51" t="str">
        <f>IF(K38="","",IF(K38=M38,"△",IF(K38&gt;=M38,"○","×")))</f>
        <v/>
      </c>
      <c r="M37" s="53"/>
      <c r="N37" s="39"/>
      <c r="O37" s="51" t="str">
        <f>IF(N38="","",IF(N38=P38,"△",IF(N38&gt;=P38,"○","×")))</f>
        <v/>
      </c>
      <c r="P37" s="53"/>
      <c r="Q37" s="39"/>
      <c r="R37" s="51" t="str">
        <f>IF(Q38="","",IF(Q38=S38,"△",IF(Q38&gt;=S38,"○","×")))</f>
        <v/>
      </c>
      <c r="S37" s="53"/>
      <c r="T37" s="411" t="str">
        <f>IF(AND($I37="",$L37="",$O37="",$R37=""),"",COUNTIF($E37:$S37,"○"))</f>
        <v/>
      </c>
      <c r="U37" s="412"/>
      <c r="V37" s="413" t="str">
        <f>IF(AND($I37="",$L37="",$O37="",$R37=""),"",COUNTIF($E37:$S37,"△"))</f>
        <v/>
      </c>
      <c r="W37" s="412"/>
      <c r="X37" s="414" t="str">
        <f>IF(AND($I37="",$L37="",$O37="",$R37=""),"",COUNTIF($E37:$S37,"×"))</f>
        <v/>
      </c>
      <c r="Y37" s="414" t="str">
        <f>IF(T37="","",(T37*3)+(V37*1))</f>
        <v/>
      </c>
      <c r="Z37" s="414" t="str">
        <f>IF(T37="","",SUM(H38,K38,N38,Q38))</f>
        <v/>
      </c>
      <c r="AA37" s="414" t="str">
        <f>IF(T37="","",SUM(J38,M38,P38,S38))</f>
        <v/>
      </c>
      <c r="AB37" s="414" t="str">
        <f>IF(T37="","",Z37-AA37)</f>
        <v/>
      </c>
      <c r="AC37" s="391" t="str">
        <f>IF(AD37="","",RANK(AD37,$AD37:$AD46,0))</f>
        <v/>
      </c>
      <c r="AD37" s="343" t="str">
        <f>IF(AB37="","",$Y37*100+$AB37*10+Z37)</f>
        <v/>
      </c>
      <c r="AE37" s="54"/>
      <c r="AF37" s="49"/>
      <c r="AG37" s="49"/>
      <c r="AH37" s="49"/>
      <c r="AI37" s="49"/>
      <c r="AJ37" s="49"/>
      <c r="AK37" s="47"/>
      <c r="AL37" s="47"/>
      <c r="AM37" s="47"/>
      <c r="AN37" s="47"/>
      <c r="AO37" s="47"/>
      <c r="AP37" s="47"/>
      <c r="AQ37" s="49"/>
      <c r="AR37" s="49"/>
      <c r="AS37" s="48"/>
      <c r="AT37" s="48"/>
    </row>
    <row r="38" spans="1:46" ht="20.25" customHeight="1">
      <c r="A38" s="360"/>
      <c r="B38" s="402"/>
      <c r="C38" s="403"/>
      <c r="D38" s="404"/>
      <c r="E38" s="408"/>
      <c r="F38" s="409"/>
      <c r="G38" s="410"/>
      <c r="H38" s="55" t="str">
        <f>IF(G40="","",G40)</f>
        <v/>
      </c>
      <c r="I38" s="56" t="s">
        <v>0</v>
      </c>
      <c r="J38" s="57" t="str">
        <f>IF(E40="","",E40)</f>
        <v/>
      </c>
      <c r="K38" s="58" t="str">
        <f>IF(G42="","",G42)</f>
        <v/>
      </c>
      <c r="L38" s="51" t="s">
        <v>0</v>
      </c>
      <c r="M38" s="51" t="str">
        <f>IF(E42="","",E42)</f>
        <v/>
      </c>
      <c r="N38" s="58" t="str">
        <f>IF(G44="","",G44)</f>
        <v/>
      </c>
      <c r="O38" s="51" t="s">
        <v>0</v>
      </c>
      <c r="P38" s="59" t="str">
        <f>IF(E44="","",E44)</f>
        <v/>
      </c>
      <c r="Q38" s="58" t="str">
        <f>IF(G46="","",G46)</f>
        <v/>
      </c>
      <c r="R38" s="51" t="s">
        <v>0</v>
      </c>
      <c r="S38" s="59" t="str">
        <f>IF(E46="","",E46)</f>
        <v/>
      </c>
      <c r="T38" s="387"/>
      <c r="U38" s="388"/>
      <c r="V38" s="389"/>
      <c r="W38" s="388"/>
      <c r="X38" s="349"/>
      <c r="Y38" s="349"/>
      <c r="Z38" s="349"/>
      <c r="AA38" s="349"/>
      <c r="AB38" s="349"/>
      <c r="AC38" s="392"/>
      <c r="AD38" s="343"/>
      <c r="AE38" s="54"/>
      <c r="AF38" s="49"/>
      <c r="AG38" s="49"/>
      <c r="AH38" s="48"/>
      <c r="AI38" s="49"/>
      <c r="AJ38" s="49"/>
      <c r="AK38" s="47"/>
      <c r="AL38" s="47"/>
      <c r="AM38" s="47"/>
      <c r="AN38" s="47"/>
      <c r="AO38" s="47"/>
      <c r="AP38" s="47"/>
      <c r="AQ38" s="49"/>
      <c r="AR38" s="49"/>
      <c r="AS38" s="48"/>
      <c r="AT38" s="48"/>
    </row>
    <row r="39" spans="1:46" ht="20.25" customHeight="1">
      <c r="A39" s="360" t="s">
        <v>176</v>
      </c>
      <c r="B39" s="361" t="s">
        <v>158</v>
      </c>
      <c r="C39" s="437"/>
      <c r="D39" s="438"/>
      <c r="E39" s="60"/>
      <c r="F39" s="51" t="str">
        <f>IF(E40="","",IF(E40=G40,"△",IF(E40&gt;=G40,"○","×")))</f>
        <v/>
      </c>
      <c r="G39" s="61"/>
      <c r="H39" s="354"/>
      <c r="I39" s="355"/>
      <c r="J39" s="383"/>
      <c r="K39" s="62"/>
      <c r="L39" s="63" t="str">
        <f>IF(K40="","",IF(K40=M40,"△",IF(K40&gt;=M40,"○","×")))</f>
        <v/>
      </c>
      <c r="M39" s="64"/>
      <c r="N39" s="62"/>
      <c r="O39" s="63" t="str">
        <f>IF(N40="","",IF(N40=P40,"△",IF(N40&gt;=P40,"○","×")))</f>
        <v/>
      </c>
      <c r="P39" s="64"/>
      <c r="Q39" s="62"/>
      <c r="R39" s="63" t="str">
        <f>IF(Q40="","",IF(Q40=S40,"△",IF(Q40&gt;=S40,"○","×")))</f>
        <v/>
      </c>
      <c r="S39" s="64"/>
      <c r="T39" s="367" t="str">
        <f>IF(AND($F39="",$L39="",$O39="",$R39=""),"",COUNTIF($E39:$S39,"○"))</f>
        <v/>
      </c>
      <c r="U39" s="368"/>
      <c r="V39" s="371" t="str">
        <f>IF(AND($F39="",$L39="",$O39="",$R39=""),"",COUNTIF($E39:$S39,"△"))</f>
        <v/>
      </c>
      <c r="W39" s="368"/>
      <c r="X39" s="348" t="str">
        <f>IF(AND($F39="",$L39="",$R39="",$O39=""),"",COUNTIF($E39:$S39,"×"))</f>
        <v/>
      </c>
      <c r="Y39" s="348" t="str">
        <f>IF(T39="","",(T39*3)+(V39*1))</f>
        <v/>
      </c>
      <c r="Z39" s="348" t="str">
        <f>IF(T39="","",SUM(E40,K40,N40,Q40))</f>
        <v/>
      </c>
      <c r="AA39" s="348" t="str">
        <f>IF(T39="","",SUM(G40,M40,P40,S40))</f>
        <v/>
      </c>
      <c r="AB39" s="348" t="str">
        <f>IF(T39="","",Z39-AA39)</f>
        <v/>
      </c>
      <c r="AC39" s="346" t="str">
        <f>IF(AD39="","",RANK(AD39,$AD37:$AD46,0))</f>
        <v/>
      </c>
      <c r="AD39" s="343" t="str">
        <f>IF(AB39="","",$Y39*100+$AB39*10+Z39)</f>
        <v/>
      </c>
      <c r="AE39" s="342" t="s">
        <v>201</v>
      </c>
      <c r="AF39" s="342"/>
      <c r="AG39" s="342"/>
      <c r="AH39" s="342"/>
      <c r="AI39" s="342"/>
      <c r="AJ39" s="342"/>
      <c r="AK39" s="47"/>
      <c r="AL39" s="47"/>
      <c r="AM39" s="47"/>
      <c r="AN39" s="47"/>
      <c r="AO39" s="47"/>
      <c r="AP39" s="47"/>
      <c r="AQ39" s="49"/>
      <c r="AR39" s="49"/>
      <c r="AS39" s="49"/>
      <c r="AT39" s="49"/>
    </row>
    <row r="40" spans="1:46" ht="20.25" customHeight="1">
      <c r="A40" s="360"/>
      <c r="B40" s="442"/>
      <c r="C40" s="443"/>
      <c r="D40" s="444"/>
      <c r="E40" s="65"/>
      <c r="F40" s="66" t="s">
        <v>0</v>
      </c>
      <c r="G40" s="67"/>
      <c r="H40" s="384"/>
      <c r="I40" s="385"/>
      <c r="J40" s="386"/>
      <c r="K40" s="55" t="str">
        <f>IF(J42="","",J42)</f>
        <v/>
      </c>
      <c r="L40" s="56" t="s">
        <v>0</v>
      </c>
      <c r="M40" s="56" t="str">
        <f>IF(H42="","",H42)</f>
        <v/>
      </c>
      <c r="N40" s="58" t="str">
        <f>IF(J44="","",J44)</f>
        <v/>
      </c>
      <c r="O40" s="51" t="s">
        <v>0</v>
      </c>
      <c r="P40" s="51" t="str">
        <f>IF(H44="","",H44)</f>
        <v/>
      </c>
      <c r="Q40" s="58" t="str">
        <f>IF(J46="","",J46)</f>
        <v/>
      </c>
      <c r="R40" s="51" t="s">
        <v>0</v>
      </c>
      <c r="S40" s="51" t="str">
        <f>IF(H46="","",H46)</f>
        <v/>
      </c>
      <c r="T40" s="387"/>
      <c r="U40" s="388"/>
      <c r="V40" s="389"/>
      <c r="W40" s="388"/>
      <c r="X40" s="349"/>
      <c r="Y40" s="350"/>
      <c r="Z40" s="350"/>
      <c r="AA40" s="350"/>
      <c r="AB40" s="350"/>
      <c r="AC40" s="392"/>
      <c r="AD40" s="343"/>
      <c r="AE40" s="54"/>
      <c r="AF40" s="49"/>
      <c r="AG40" s="49"/>
      <c r="AH40" s="49"/>
      <c r="AI40" s="49"/>
      <c r="AJ40" s="49"/>
      <c r="AK40" s="47"/>
      <c r="AL40" s="47"/>
      <c r="AM40" s="47"/>
      <c r="AN40" s="47"/>
      <c r="AO40" s="47"/>
      <c r="AP40" s="47"/>
      <c r="AQ40" s="49"/>
      <c r="AR40" s="49"/>
      <c r="AS40" s="49"/>
      <c r="AT40" s="49"/>
    </row>
    <row r="41" spans="1:46" ht="20.25" customHeight="1">
      <c r="A41" s="360" t="s">
        <v>177</v>
      </c>
      <c r="B41" s="361" t="s">
        <v>164</v>
      </c>
      <c r="C41" s="437"/>
      <c r="D41" s="438"/>
      <c r="E41" s="60"/>
      <c r="F41" s="51" t="str">
        <f>IF(E42="","",IF(E42=G42,"△",IF(E42&gt;=G42,"○","×")))</f>
        <v/>
      </c>
      <c r="G41" s="61"/>
      <c r="H41" s="68"/>
      <c r="I41" s="51" t="str">
        <f>IF(H42="","",IF(H42=J42,"△",IF(H42&gt;=J42,"○","×")))</f>
        <v/>
      </c>
      <c r="J41" s="61"/>
      <c r="K41" s="354"/>
      <c r="L41" s="355"/>
      <c r="M41" s="383"/>
      <c r="N41" s="62"/>
      <c r="O41" s="63" t="str">
        <f>IF(N42="","",IF(N42=P42,"△",IF(N42&gt;=P42,"○","×")))</f>
        <v/>
      </c>
      <c r="P41" s="64"/>
      <c r="Q41" s="62"/>
      <c r="R41" s="63" t="str">
        <f>IF(Q42="","",IF(Q42=S42,"△",IF(Q42&gt;=S42,"○","×")))</f>
        <v/>
      </c>
      <c r="S41" s="64"/>
      <c r="T41" s="367" t="str">
        <f>IF(AND($F41="",$I41="",$O41="",$R41=""),"",COUNTIF($E41:$S41,"○"))</f>
        <v/>
      </c>
      <c r="U41" s="368"/>
      <c r="V41" s="371" t="str">
        <f>IF(AND($I41="",$F41="",$O41="",$R41=""),"",COUNTIF($E41:$S41,"△"))</f>
        <v/>
      </c>
      <c r="W41" s="368"/>
      <c r="X41" s="348" t="str">
        <f>IF(AND($I41="",$F41="",$O41="",$R41=""),"",COUNTIF($E41:$S41,"×"))</f>
        <v/>
      </c>
      <c r="Y41" s="348" t="str">
        <f>IF(T41="","",(T41*3)+(V41*1))</f>
        <v/>
      </c>
      <c r="Z41" s="348" t="str">
        <f>IF(T41="","",SUM(E42,H42,N42,Q42))</f>
        <v/>
      </c>
      <c r="AA41" s="348" t="str">
        <f>IF(T41="","",SUM(G42,J42,P42,S42))</f>
        <v/>
      </c>
      <c r="AB41" s="348" t="str">
        <f>IF(T41="","",Z41-AA41)</f>
        <v/>
      </c>
      <c r="AC41" s="346" t="str">
        <f>IF(AD41="","",RANK(AD41,$AD37:$AD46,0))</f>
        <v/>
      </c>
      <c r="AD41" s="343" t="str">
        <f>IF(AB41="","",$Y41*100+$AB41*10+Z41)</f>
        <v/>
      </c>
      <c r="AE41" s="54"/>
      <c r="AF41" s="44"/>
      <c r="AG41" s="44"/>
      <c r="AH41" s="44"/>
      <c r="AI41" s="44"/>
      <c r="AJ41" s="44"/>
      <c r="AK41" s="44"/>
      <c r="AL41" s="44"/>
      <c r="AM41" s="44"/>
      <c r="AN41" s="44"/>
      <c r="AO41" s="44"/>
      <c r="AP41" s="44"/>
      <c r="AQ41" s="44"/>
      <c r="AR41" s="44"/>
      <c r="AS41" s="44"/>
      <c r="AT41" s="44"/>
    </row>
    <row r="42" spans="1:46" ht="20.25" customHeight="1">
      <c r="A42" s="360"/>
      <c r="B42" s="442"/>
      <c r="C42" s="443"/>
      <c r="D42" s="444"/>
      <c r="E42" s="65"/>
      <c r="F42" s="66" t="s">
        <v>0</v>
      </c>
      <c r="G42" s="67"/>
      <c r="H42" s="69"/>
      <c r="I42" s="66" t="s">
        <v>0</v>
      </c>
      <c r="J42" s="67"/>
      <c r="K42" s="384"/>
      <c r="L42" s="385"/>
      <c r="M42" s="386"/>
      <c r="N42" s="55" t="str">
        <f>IF(M44="","",M44)</f>
        <v/>
      </c>
      <c r="O42" s="56" t="s">
        <v>0</v>
      </c>
      <c r="P42" s="56" t="str">
        <f>IF(K44="","",K44)</f>
        <v/>
      </c>
      <c r="Q42" s="55" t="str">
        <f>IF(M46="","",M46)</f>
        <v/>
      </c>
      <c r="R42" s="56" t="s">
        <v>0</v>
      </c>
      <c r="S42" s="56" t="str">
        <f>IF(K46="","",K46)</f>
        <v/>
      </c>
      <c r="T42" s="387"/>
      <c r="U42" s="388"/>
      <c r="V42" s="389"/>
      <c r="W42" s="388"/>
      <c r="X42" s="349"/>
      <c r="Y42" s="350"/>
      <c r="Z42" s="350"/>
      <c r="AA42" s="350"/>
      <c r="AB42" s="350"/>
      <c r="AC42" s="351"/>
      <c r="AD42" s="343"/>
      <c r="AE42" s="54"/>
      <c r="AF42" s="44"/>
      <c r="AG42" s="44"/>
      <c r="AH42" s="44"/>
      <c r="AI42" s="44"/>
      <c r="AJ42" s="44"/>
      <c r="AK42" s="44"/>
      <c r="AL42" s="44"/>
      <c r="AM42" s="44"/>
      <c r="AN42" s="44"/>
      <c r="AO42" s="44"/>
      <c r="AP42" s="44"/>
      <c r="AQ42" s="44"/>
      <c r="AR42" s="44"/>
      <c r="AS42" s="44"/>
      <c r="AT42" s="44"/>
    </row>
    <row r="43" spans="1:46" ht="20.25" customHeight="1">
      <c r="A43" s="360" t="s">
        <v>178</v>
      </c>
      <c r="B43" s="361" t="s">
        <v>170</v>
      </c>
      <c r="C43" s="437"/>
      <c r="D43" s="438"/>
      <c r="E43" s="70"/>
      <c r="F43" s="63" t="str">
        <f>IF(E44="","",IF(E44=G44,"△",IF(E44&gt;=G44,"○","×")))</f>
        <v/>
      </c>
      <c r="G43" s="71"/>
      <c r="H43" s="72"/>
      <c r="I43" s="63" t="str">
        <f>IF(H44="","",IF(H44=J44,"△",IF(H44&gt;=J44,"○","×")))</f>
        <v/>
      </c>
      <c r="J43" s="71"/>
      <c r="K43" s="72"/>
      <c r="L43" s="63" t="str">
        <f>IF(K44="","",IF(K44=M44,"△",IF(K44&gt;=M44,"○","×")))</f>
        <v/>
      </c>
      <c r="M43" s="71"/>
      <c r="N43" s="354"/>
      <c r="O43" s="355"/>
      <c r="P43" s="383"/>
      <c r="Q43" s="62"/>
      <c r="R43" s="63" t="str">
        <f>IF(Q44="","",IF(Q44=S44,"△",IF(Q44&gt;=S44,"○","×")))</f>
        <v/>
      </c>
      <c r="S43" s="64"/>
      <c r="T43" s="367" t="str">
        <f>IF(AND($F43="",$I43="",$L43="",$R43=""),"",COUNTIF($E43:$S43,"○"))</f>
        <v/>
      </c>
      <c r="U43" s="368"/>
      <c r="V43" s="371" t="str">
        <f>IF(AND($I43="",$L43="",$F43="",$R43=""),"",COUNTIF($E43:$S43,"△"))</f>
        <v/>
      </c>
      <c r="W43" s="368"/>
      <c r="X43" s="348" t="str">
        <f>IF(AND($I43="",$L43="",$R43="",$F43=""),"",COUNTIF($E43:$S43,"×"))</f>
        <v/>
      </c>
      <c r="Y43" s="390" t="str">
        <f>IF(T43="","",(T43*3)+(V43*1))</f>
        <v/>
      </c>
      <c r="Z43" s="348" t="str">
        <f>IF(T43="","",SUM(E44,H44,K44,Q44))</f>
        <v/>
      </c>
      <c r="AA43" s="348" t="str">
        <f>IF(T43="","",SUM(G44,J44,M44,S44))</f>
        <v/>
      </c>
      <c r="AB43" s="348" t="str">
        <f>IF(T43="","",Z43-AA43)</f>
        <v/>
      </c>
      <c r="AC43" s="346" t="str">
        <f>IF(AD43="","",RANK(AD43,$AD37:$AD46,0))</f>
        <v/>
      </c>
      <c r="AD43" s="343" t="str">
        <f>IF(AB43="","",$Y43*100+$AB43*10+Z43)</f>
        <v/>
      </c>
      <c r="AE43" s="54"/>
      <c r="AF43" s="46"/>
      <c r="AG43" s="46"/>
      <c r="AH43" s="46"/>
      <c r="AI43" s="46"/>
      <c r="AJ43" s="46"/>
      <c r="AK43" s="44"/>
      <c r="AL43" s="44"/>
      <c r="AM43" s="44"/>
      <c r="AN43" s="44"/>
      <c r="AO43" s="44"/>
      <c r="AP43" s="44"/>
      <c r="AQ43" s="46"/>
      <c r="AR43" s="46"/>
      <c r="AS43" s="46"/>
      <c r="AT43" s="46"/>
    </row>
    <row r="44" spans="1:46" ht="20.25" customHeight="1">
      <c r="A44" s="360"/>
      <c r="B44" s="442"/>
      <c r="C44" s="443"/>
      <c r="D44" s="444"/>
      <c r="E44" s="65"/>
      <c r="F44" s="66" t="s">
        <v>0</v>
      </c>
      <c r="G44" s="67"/>
      <c r="H44" s="69"/>
      <c r="I44" s="66" t="s">
        <v>0</v>
      </c>
      <c r="J44" s="67"/>
      <c r="K44" s="69"/>
      <c r="L44" s="66" t="s">
        <v>0</v>
      </c>
      <c r="M44" s="67"/>
      <c r="N44" s="384"/>
      <c r="O44" s="385"/>
      <c r="P44" s="386"/>
      <c r="Q44" s="55" t="str">
        <f>IF(P46="","",P46)</f>
        <v/>
      </c>
      <c r="R44" s="56" t="s">
        <v>0</v>
      </c>
      <c r="S44" s="56" t="str">
        <f>IF(N46="","",N46)</f>
        <v/>
      </c>
      <c r="T44" s="387"/>
      <c r="U44" s="388"/>
      <c r="V44" s="389"/>
      <c r="W44" s="388"/>
      <c r="X44" s="350"/>
      <c r="Y44" s="390"/>
      <c r="Z44" s="349"/>
      <c r="AA44" s="349"/>
      <c r="AB44" s="350"/>
      <c r="AC44" s="351"/>
      <c r="AD44" s="343"/>
      <c r="AE44" s="54"/>
      <c r="AF44" s="49"/>
      <c r="AG44" s="49"/>
      <c r="AH44" s="49"/>
      <c r="AI44" s="49"/>
      <c r="AJ44" s="49"/>
      <c r="AK44" s="47"/>
      <c r="AL44" s="47"/>
      <c r="AM44" s="47"/>
      <c r="AN44" s="47"/>
      <c r="AO44" s="47"/>
      <c r="AP44" s="47"/>
      <c r="AQ44" s="49"/>
      <c r="AR44" s="49"/>
      <c r="AS44" s="48"/>
      <c r="AT44" s="49"/>
    </row>
    <row r="45" spans="1:46" ht="20.25" customHeight="1">
      <c r="A45" s="360"/>
      <c r="B45" s="361" t="s">
        <v>29</v>
      </c>
      <c r="C45" s="437"/>
      <c r="D45" s="438"/>
      <c r="E45" s="70"/>
      <c r="F45" s="63" t="str">
        <f>IF(E46="","",IF(E46=G46,"△",IF(E46&gt;=G46,"○","×")))</f>
        <v/>
      </c>
      <c r="G45" s="71"/>
      <c r="H45" s="72"/>
      <c r="I45" s="63" t="str">
        <f>IF(H46="","",IF(H46=J46,"△",IF(H46&gt;=J46,"○","×")))</f>
        <v/>
      </c>
      <c r="J45" s="71"/>
      <c r="K45" s="72"/>
      <c r="L45" s="63" t="str">
        <f>IF(K46="","",IF(K46=M46,"△",IF(K46&gt;=M46,"○","×")))</f>
        <v/>
      </c>
      <c r="M45" s="71"/>
      <c r="N45" s="72"/>
      <c r="O45" s="63" t="str">
        <f>IF(N46="","",IF(N46=P46,"△",IF(N46&gt;=P46,"○","×")))</f>
        <v/>
      </c>
      <c r="P45" s="71"/>
      <c r="Q45" s="354"/>
      <c r="R45" s="355"/>
      <c r="S45" s="356"/>
      <c r="T45" s="367" t="str">
        <f>IF(AND($F45="",$I45="",$L45="",$O45=""),"",COUNTIF($E45:$S45,"○"))</f>
        <v/>
      </c>
      <c r="U45" s="368"/>
      <c r="V45" s="371" t="str">
        <f>IF(AND($F45="",$I45="",$L45="",$O45=""),"",COUNTIF($E45:$S45,"△"))</f>
        <v/>
      </c>
      <c r="W45" s="368"/>
      <c r="X45" s="377" t="str">
        <f>IF(AND($F45="",$I45="",$L45="",$O45=""),"",COUNTIF($E45:$P45,"×"))</f>
        <v/>
      </c>
      <c r="Y45" s="349" t="str">
        <f>IF(T45="","",(T45*3)+(V45*1))</f>
        <v/>
      </c>
      <c r="Z45" s="377" t="str">
        <f>IF(T45="","",SUM(E46,H46,K46,N46))</f>
        <v/>
      </c>
      <c r="AA45" s="348" t="str">
        <f>IF(T45="","",SUM(G46,J46,M46,P46))</f>
        <v/>
      </c>
      <c r="AB45" s="348" t="str">
        <f>IF(T45="","",Z45-AA45)</f>
        <v/>
      </c>
      <c r="AC45" s="346" t="str">
        <f>IF(AD45="","",RANK(AD45,$AD37:$AD46,0))</f>
        <v/>
      </c>
      <c r="AD45" s="343" t="str">
        <f>IF(AB45="","",$Y45*100+$AB45*10+Z45)</f>
        <v/>
      </c>
      <c r="AE45" s="54"/>
      <c r="AF45" s="49"/>
      <c r="AG45" s="49"/>
      <c r="AH45" s="49"/>
      <c r="AI45" s="49"/>
      <c r="AJ45" s="49"/>
      <c r="AK45" s="47"/>
      <c r="AL45" s="47"/>
      <c r="AM45" s="47"/>
      <c r="AN45" s="47"/>
      <c r="AO45" s="47"/>
      <c r="AP45" s="47"/>
      <c r="AQ45" s="49"/>
      <c r="AR45" s="49"/>
      <c r="AS45" s="48"/>
      <c r="AT45" s="49"/>
    </row>
    <row r="46" spans="1:46" ht="20.25" customHeight="1" thickBot="1">
      <c r="A46" s="360"/>
      <c r="B46" s="439"/>
      <c r="C46" s="440"/>
      <c r="D46" s="441"/>
      <c r="E46" s="73"/>
      <c r="F46" s="74" t="s">
        <v>0</v>
      </c>
      <c r="G46" s="75"/>
      <c r="H46" s="76"/>
      <c r="I46" s="74" t="s">
        <v>0</v>
      </c>
      <c r="J46" s="75"/>
      <c r="K46" s="76"/>
      <c r="L46" s="74" t="s">
        <v>0</v>
      </c>
      <c r="M46" s="75"/>
      <c r="N46" s="76"/>
      <c r="O46" s="74" t="s">
        <v>0</v>
      </c>
      <c r="P46" s="75"/>
      <c r="Q46" s="357"/>
      <c r="R46" s="358"/>
      <c r="S46" s="359"/>
      <c r="T46" s="369"/>
      <c r="U46" s="370"/>
      <c r="V46" s="372"/>
      <c r="W46" s="370"/>
      <c r="X46" s="378"/>
      <c r="Y46" s="376"/>
      <c r="Z46" s="378"/>
      <c r="AA46" s="379"/>
      <c r="AB46" s="379"/>
      <c r="AC46" s="347"/>
      <c r="AD46" s="343"/>
      <c r="AE46" s="54"/>
      <c r="AF46" s="49"/>
      <c r="AG46" s="49"/>
      <c r="AH46" s="49"/>
      <c r="AI46" s="49"/>
      <c r="AJ46" s="49"/>
      <c r="AK46" s="47"/>
      <c r="AL46" s="47"/>
      <c r="AM46" s="47"/>
      <c r="AN46" s="47"/>
      <c r="AO46" s="47"/>
      <c r="AP46" s="47"/>
      <c r="AQ46" s="49"/>
      <c r="AR46" s="49"/>
      <c r="AS46" s="48"/>
      <c r="AT46" s="49"/>
    </row>
    <row r="47" spans="1:46" ht="25.5" customHeight="1" thickBot="1">
      <c r="H47" s="77"/>
      <c r="I47" s="77"/>
      <c r="J47" s="77"/>
      <c r="K47" s="77"/>
      <c r="L47" s="77"/>
      <c r="M47" s="77"/>
      <c r="T47" s="78"/>
      <c r="AA47" s="38"/>
      <c r="AD47" s="32"/>
      <c r="AF47" s="49"/>
      <c r="AG47" s="49"/>
      <c r="AH47" s="49"/>
      <c r="AI47" s="49"/>
      <c r="AJ47" s="49"/>
      <c r="AK47" s="47"/>
      <c r="AL47" s="47"/>
      <c r="AM47" s="47"/>
      <c r="AN47" s="47"/>
      <c r="AO47" s="47"/>
      <c r="AP47" s="47"/>
      <c r="AQ47" s="49"/>
      <c r="AR47" s="49"/>
      <c r="AS47" s="49"/>
      <c r="AT47" s="49"/>
    </row>
    <row r="48" spans="1:46" s="79" customFormat="1" ht="31.5" customHeight="1">
      <c r="B48" s="329" t="s">
        <v>270</v>
      </c>
      <c r="C48" s="330"/>
      <c r="D48" s="330"/>
      <c r="E48" s="330"/>
      <c r="F48" s="331"/>
      <c r="G48" s="332" t="s">
        <v>263</v>
      </c>
      <c r="H48" s="333"/>
      <c r="I48" s="333"/>
      <c r="J48" s="333"/>
      <c r="K48" s="333"/>
      <c r="L48" s="333"/>
      <c r="M48" s="333"/>
      <c r="N48" s="333"/>
      <c r="O48" s="333"/>
      <c r="P48" s="333"/>
      <c r="Q48" s="333"/>
      <c r="R48" s="334"/>
      <c r="S48" s="250"/>
      <c r="T48" s="251"/>
      <c r="U48" s="251"/>
      <c r="V48" s="251"/>
      <c r="W48" s="251"/>
      <c r="X48" s="251"/>
      <c r="Y48" s="251"/>
      <c r="Z48" s="251"/>
      <c r="AA48" s="251"/>
      <c r="AB48" s="251"/>
    </row>
    <row r="49" spans="2:29" s="79" customFormat="1" ht="31.5" customHeight="1">
      <c r="B49" s="80"/>
      <c r="C49" s="293" t="s">
        <v>9</v>
      </c>
      <c r="D49" s="294"/>
      <c r="E49" s="294"/>
      <c r="F49" s="295"/>
      <c r="G49" s="310" t="s">
        <v>12</v>
      </c>
      <c r="H49" s="294"/>
      <c r="I49" s="294"/>
      <c r="J49" s="294"/>
      <c r="K49" s="294"/>
      <c r="L49" s="297"/>
      <c r="M49" s="296" t="s">
        <v>45</v>
      </c>
      <c r="N49" s="294"/>
      <c r="O49" s="297"/>
      <c r="P49" s="296" t="s">
        <v>46</v>
      </c>
      <c r="Q49" s="298"/>
      <c r="R49" s="299"/>
      <c r="S49" s="242"/>
      <c r="T49" s="44" t="s">
        <v>299</v>
      </c>
      <c r="U49" s="243"/>
      <c r="V49" s="243"/>
      <c r="W49" s="243"/>
      <c r="X49" s="243"/>
      <c r="Y49" s="243"/>
      <c r="Z49" s="243"/>
      <c r="AA49" s="243"/>
      <c r="AB49" s="243"/>
    </row>
    <row r="50" spans="2:29" s="79" customFormat="1" ht="31.5" customHeight="1">
      <c r="B50" s="81">
        <v>1</v>
      </c>
      <c r="C50" s="314" t="s">
        <v>257</v>
      </c>
      <c r="D50" s="315"/>
      <c r="E50" s="315"/>
      <c r="F50" s="316"/>
      <c r="G50" s="317" t="s">
        <v>214</v>
      </c>
      <c r="H50" s="315"/>
      <c r="I50" s="318"/>
      <c r="J50" s="314" t="s">
        <v>215</v>
      </c>
      <c r="K50" s="319"/>
      <c r="L50" s="320"/>
      <c r="M50" s="321" t="s">
        <v>216</v>
      </c>
      <c r="N50" s="315"/>
      <c r="O50" s="318"/>
      <c r="P50" s="321" t="s">
        <v>217</v>
      </c>
      <c r="Q50" s="322"/>
      <c r="R50" s="323"/>
      <c r="S50" s="242"/>
      <c r="T50" s="84" t="s">
        <v>294</v>
      </c>
      <c r="U50" s="243"/>
      <c r="V50" s="243"/>
      <c r="W50" s="243"/>
      <c r="X50" s="243"/>
      <c r="Y50" s="243"/>
      <c r="Z50" s="243"/>
      <c r="AA50" s="243"/>
      <c r="AB50" s="243"/>
    </row>
    <row r="51" spans="2:29" s="79" customFormat="1" ht="31.5" customHeight="1">
      <c r="B51" s="81">
        <v>2</v>
      </c>
      <c r="C51" s="314" t="s">
        <v>258</v>
      </c>
      <c r="D51" s="315"/>
      <c r="E51" s="315"/>
      <c r="F51" s="316"/>
      <c r="G51" s="317" t="s">
        <v>216</v>
      </c>
      <c r="H51" s="315"/>
      <c r="I51" s="318"/>
      <c r="J51" s="314" t="s">
        <v>217</v>
      </c>
      <c r="K51" s="319"/>
      <c r="L51" s="320"/>
      <c r="M51" s="321" t="s">
        <v>214</v>
      </c>
      <c r="N51" s="315"/>
      <c r="O51" s="318"/>
      <c r="P51" s="321" t="s">
        <v>215</v>
      </c>
      <c r="Q51" s="322"/>
      <c r="R51" s="323"/>
      <c r="S51" s="242"/>
      <c r="T51" s="243"/>
      <c r="U51" s="243"/>
      <c r="V51" s="243"/>
      <c r="W51" s="243"/>
      <c r="X51" s="243"/>
      <c r="Y51" s="243"/>
      <c r="Z51" s="243"/>
      <c r="AA51" s="243"/>
      <c r="AB51" s="243"/>
    </row>
    <row r="52" spans="2:29" s="79" customFormat="1" ht="31.5" customHeight="1">
      <c r="B52" s="241">
        <v>3</v>
      </c>
      <c r="C52" s="300" t="s">
        <v>259</v>
      </c>
      <c r="D52" s="301"/>
      <c r="E52" s="301"/>
      <c r="F52" s="302"/>
      <c r="G52" s="303" t="s">
        <v>215</v>
      </c>
      <c r="H52" s="301"/>
      <c r="I52" s="304"/>
      <c r="J52" s="300" t="s">
        <v>216</v>
      </c>
      <c r="K52" s="305"/>
      <c r="L52" s="306"/>
      <c r="M52" s="307" t="s">
        <v>218</v>
      </c>
      <c r="N52" s="301"/>
      <c r="O52" s="304"/>
      <c r="P52" s="307" t="s">
        <v>214</v>
      </c>
      <c r="Q52" s="308"/>
      <c r="R52" s="309"/>
      <c r="S52" s="242"/>
      <c r="T52" s="243"/>
      <c r="U52" s="243"/>
      <c r="V52" s="243"/>
      <c r="W52" s="243"/>
      <c r="X52" s="243"/>
      <c r="Y52" s="243"/>
      <c r="Z52" s="243"/>
      <c r="AA52" s="243"/>
      <c r="AB52" s="243"/>
    </row>
    <row r="53" spans="2:29" s="79" customFormat="1" ht="31.5" customHeight="1" thickBot="1">
      <c r="B53" s="82">
        <v>4</v>
      </c>
      <c r="C53" s="271" t="s">
        <v>260</v>
      </c>
      <c r="D53" s="272"/>
      <c r="E53" s="272"/>
      <c r="F53" s="273"/>
      <c r="G53" s="274" t="s">
        <v>217</v>
      </c>
      <c r="H53" s="272"/>
      <c r="I53" s="275"/>
      <c r="J53" s="271" t="s">
        <v>214</v>
      </c>
      <c r="K53" s="276"/>
      <c r="L53" s="277"/>
      <c r="M53" s="278" t="s">
        <v>215</v>
      </c>
      <c r="N53" s="272"/>
      <c r="O53" s="275"/>
      <c r="P53" s="278" t="s">
        <v>219</v>
      </c>
      <c r="Q53" s="279"/>
      <c r="R53" s="280"/>
      <c r="S53" s="242"/>
      <c r="T53" s="243"/>
      <c r="U53" s="243"/>
      <c r="V53" s="243"/>
      <c r="W53" s="243"/>
      <c r="X53" s="243"/>
      <c r="Y53" s="243"/>
      <c r="Z53" s="243"/>
      <c r="AA53" s="243"/>
      <c r="AB53" s="243"/>
    </row>
    <row r="54" spans="2:29" s="79" customFormat="1" ht="31.5" customHeight="1">
      <c r="B54" s="335" t="s">
        <v>271</v>
      </c>
      <c r="C54" s="336"/>
      <c r="D54" s="336"/>
      <c r="E54" s="336"/>
      <c r="F54" s="337"/>
      <c r="G54" s="332" t="s">
        <v>213</v>
      </c>
      <c r="H54" s="333"/>
      <c r="I54" s="333"/>
      <c r="J54" s="333"/>
      <c r="K54" s="333"/>
      <c r="L54" s="333"/>
      <c r="M54" s="333"/>
      <c r="N54" s="333"/>
      <c r="O54" s="333"/>
      <c r="P54" s="333"/>
      <c r="Q54" s="333"/>
      <c r="R54" s="334"/>
      <c r="S54" s="242"/>
      <c r="T54" s="243"/>
      <c r="U54" s="243"/>
      <c r="V54" s="243"/>
      <c r="W54" s="243"/>
      <c r="X54" s="243"/>
      <c r="Y54" s="243"/>
      <c r="Z54" s="243"/>
      <c r="AA54" s="243"/>
      <c r="AB54" s="243"/>
    </row>
    <row r="55" spans="2:29" s="79" customFormat="1" ht="31.5" customHeight="1">
      <c r="B55" s="80"/>
      <c r="C55" s="293" t="s">
        <v>9</v>
      </c>
      <c r="D55" s="294"/>
      <c r="E55" s="294"/>
      <c r="F55" s="295"/>
      <c r="G55" s="310" t="s">
        <v>12</v>
      </c>
      <c r="H55" s="294"/>
      <c r="I55" s="294"/>
      <c r="J55" s="294"/>
      <c r="K55" s="294"/>
      <c r="L55" s="297"/>
      <c r="M55" s="296" t="s">
        <v>45</v>
      </c>
      <c r="N55" s="294"/>
      <c r="O55" s="297"/>
      <c r="P55" s="296" t="s">
        <v>46</v>
      </c>
      <c r="Q55" s="298"/>
      <c r="R55" s="299"/>
      <c r="S55" s="242"/>
      <c r="T55" s="44" t="s">
        <v>303</v>
      </c>
      <c r="U55" s="243"/>
      <c r="V55" s="243"/>
      <c r="W55" s="243"/>
      <c r="X55" s="243"/>
      <c r="Y55" s="243"/>
      <c r="Z55" s="243"/>
      <c r="AA55" s="243"/>
      <c r="AB55" s="243"/>
    </row>
    <row r="56" spans="2:29" s="79" customFormat="1" ht="31.5" customHeight="1">
      <c r="B56" s="81">
        <v>1</v>
      </c>
      <c r="C56" s="314" t="s">
        <v>239</v>
      </c>
      <c r="D56" s="315"/>
      <c r="E56" s="315"/>
      <c r="F56" s="316"/>
      <c r="G56" s="317" t="s">
        <v>219</v>
      </c>
      <c r="H56" s="319"/>
      <c r="I56" s="320"/>
      <c r="J56" s="314" t="s">
        <v>220</v>
      </c>
      <c r="K56" s="319"/>
      <c r="L56" s="320"/>
      <c r="M56" s="311" t="s">
        <v>287</v>
      </c>
      <c r="N56" s="312"/>
      <c r="O56" s="313"/>
      <c r="P56" s="311" t="s">
        <v>288</v>
      </c>
      <c r="Q56" s="312"/>
      <c r="R56" s="341"/>
      <c r="S56" s="242"/>
      <c r="T56" s="84" t="s">
        <v>300</v>
      </c>
      <c r="U56" s="243"/>
      <c r="V56" s="243"/>
      <c r="W56" s="243"/>
      <c r="X56" s="243"/>
      <c r="Y56" s="243"/>
      <c r="Z56" s="243"/>
      <c r="AA56" s="243"/>
      <c r="AB56" s="243"/>
    </row>
    <row r="57" spans="2:29" s="79" customFormat="1" ht="31.5" customHeight="1">
      <c r="B57" s="81">
        <v>3</v>
      </c>
      <c r="C57" s="338" t="s">
        <v>283</v>
      </c>
      <c r="D57" s="339"/>
      <c r="E57" s="339"/>
      <c r="F57" s="340"/>
      <c r="G57" s="317" t="s">
        <v>158</v>
      </c>
      <c r="H57" s="319"/>
      <c r="I57" s="320"/>
      <c r="J57" s="314" t="s">
        <v>188</v>
      </c>
      <c r="K57" s="319"/>
      <c r="L57" s="320"/>
      <c r="M57" s="311" t="s">
        <v>291</v>
      </c>
      <c r="N57" s="312"/>
      <c r="O57" s="313"/>
      <c r="P57" s="311" t="s">
        <v>287</v>
      </c>
      <c r="Q57" s="312"/>
      <c r="R57" s="341"/>
      <c r="S57" s="242"/>
      <c r="T57" s="243"/>
      <c r="U57" s="243"/>
      <c r="V57" s="243"/>
      <c r="W57" s="243"/>
      <c r="X57" s="243"/>
      <c r="Y57" s="243"/>
      <c r="Z57" s="243"/>
      <c r="AA57" s="243"/>
      <c r="AB57" s="243"/>
    </row>
    <row r="58" spans="2:29" s="79" customFormat="1" ht="31.5" customHeight="1" thickBot="1">
      <c r="B58" s="82">
        <v>5</v>
      </c>
      <c r="C58" s="281" t="s">
        <v>285</v>
      </c>
      <c r="D58" s="282"/>
      <c r="E58" s="282"/>
      <c r="F58" s="283"/>
      <c r="G58" s="274" t="s">
        <v>29</v>
      </c>
      <c r="H58" s="276"/>
      <c r="I58" s="277"/>
      <c r="J58" s="271" t="s">
        <v>158</v>
      </c>
      <c r="K58" s="276"/>
      <c r="L58" s="277"/>
      <c r="M58" s="311" t="s">
        <v>288</v>
      </c>
      <c r="N58" s="312"/>
      <c r="O58" s="313"/>
      <c r="P58" s="311" t="s">
        <v>291</v>
      </c>
      <c r="Q58" s="312"/>
      <c r="R58" s="341"/>
      <c r="S58" s="242"/>
      <c r="T58" s="243"/>
      <c r="U58" s="243"/>
      <c r="V58" s="243"/>
      <c r="W58" s="243"/>
      <c r="X58" s="243"/>
      <c r="Y58" s="243"/>
      <c r="Z58" s="243"/>
      <c r="AA58" s="243"/>
      <c r="AB58" s="243"/>
    </row>
    <row r="59" spans="2:29" s="79" customFormat="1" ht="31.5" customHeight="1">
      <c r="B59" s="335" t="s">
        <v>272</v>
      </c>
      <c r="C59" s="336"/>
      <c r="D59" s="336"/>
      <c r="E59" s="336"/>
      <c r="F59" s="337"/>
      <c r="G59" s="332" t="s">
        <v>313</v>
      </c>
      <c r="H59" s="333"/>
      <c r="I59" s="333"/>
      <c r="J59" s="333"/>
      <c r="K59" s="333"/>
      <c r="L59" s="333"/>
      <c r="M59" s="333"/>
      <c r="N59" s="333"/>
      <c r="O59" s="333"/>
      <c r="P59" s="333"/>
      <c r="Q59" s="333"/>
      <c r="R59" s="334"/>
      <c r="S59" s="242"/>
      <c r="T59" s="243"/>
      <c r="U59" s="243"/>
      <c r="V59" s="243"/>
      <c r="W59" s="243"/>
      <c r="X59" s="243"/>
      <c r="Y59" s="243"/>
      <c r="Z59" s="243"/>
      <c r="AA59" s="243"/>
      <c r="AB59" s="243"/>
    </row>
    <row r="60" spans="2:29" s="79" customFormat="1" ht="31.5" customHeight="1">
      <c r="B60" s="249" t="s">
        <v>273</v>
      </c>
      <c r="C60" s="293" t="s">
        <v>9</v>
      </c>
      <c r="D60" s="294"/>
      <c r="E60" s="294"/>
      <c r="F60" s="295"/>
      <c r="G60" s="310" t="s">
        <v>12</v>
      </c>
      <c r="H60" s="294"/>
      <c r="I60" s="294"/>
      <c r="J60" s="294"/>
      <c r="K60" s="294"/>
      <c r="L60" s="297"/>
      <c r="M60" s="296" t="s">
        <v>45</v>
      </c>
      <c r="N60" s="294"/>
      <c r="O60" s="297"/>
      <c r="P60" s="296" t="s">
        <v>46</v>
      </c>
      <c r="Q60" s="298"/>
      <c r="R60" s="299"/>
      <c r="S60" s="242"/>
      <c r="T60" s="44" t="s">
        <v>301</v>
      </c>
      <c r="U60" s="243"/>
      <c r="V60" s="243"/>
      <c r="W60" s="243"/>
      <c r="X60" s="243"/>
      <c r="Y60" s="243"/>
      <c r="Z60" s="243"/>
      <c r="AA60" s="243"/>
      <c r="AB60" s="243"/>
    </row>
    <row r="61" spans="2:29" s="79" customFormat="1" ht="31.5" customHeight="1">
      <c r="B61" s="81">
        <v>1</v>
      </c>
      <c r="C61" s="314" t="s">
        <v>239</v>
      </c>
      <c r="D61" s="315"/>
      <c r="E61" s="315"/>
      <c r="F61" s="316"/>
      <c r="G61" s="317" t="s">
        <v>215</v>
      </c>
      <c r="H61" s="319"/>
      <c r="I61" s="320"/>
      <c r="J61" s="314" t="s">
        <v>220</v>
      </c>
      <c r="K61" s="319"/>
      <c r="L61" s="320"/>
      <c r="M61" s="321" t="s">
        <v>217</v>
      </c>
      <c r="N61" s="322"/>
      <c r="O61" s="322"/>
      <c r="P61" s="322"/>
      <c r="Q61" s="322"/>
      <c r="R61" s="323"/>
      <c r="S61" s="242"/>
      <c r="T61" s="84" t="s">
        <v>302</v>
      </c>
      <c r="U61" s="243"/>
      <c r="V61" s="243"/>
      <c r="W61" s="243"/>
      <c r="X61" s="243"/>
      <c r="Y61" s="243"/>
      <c r="Z61" s="243"/>
      <c r="AA61" s="243"/>
      <c r="AB61" s="243"/>
    </row>
    <row r="62" spans="2:29" s="79" customFormat="1" ht="31.5" customHeight="1">
      <c r="B62" s="81">
        <v>2</v>
      </c>
      <c r="C62" s="314" t="s">
        <v>240</v>
      </c>
      <c r="D62" s="315"/>
      <c r="E62" s="315"/>
      <c r="F62" s="316"/>
      <c r="G62" s="317" t="s">
        <v>220</v>
      </c>
      <c r="H62" s="319"/>
      <c r="I62" s="320"/>
      <c r="J62" s="314" t="s">
        <v>217</v>
      </c>
      <c r="K62" s="319"/>
      <c r="L62" s="320"/>
      <c r="M62" s="321" t="s">
        <v>215</v>
      </c>
      <c r="N62" s="322"/>
      <c r="O62" s="322"/>
      <c r="P62" s="322"/>
      <c r="Q62" s="322"/>
      <c r="R62" s="323"/>
      <c r="S62" s="242"/>
      <c r="T62" s="243"/>
      <c r="U62" s="243"/>
      <c r="V62" s="243"/>
      <c r="W62" s="243"/>
      <c r="X62" s="243"/>
      <c r="Y62" s="243"/>
      <c r="Z62" s="243"/>
      <c r="AA62" s="243"/>
      <c r="AB62" s="243"/>
    </row>
    <row r="63" spans="2:29" s="79" customFormat="1" ht="31.5" customHeight="1" thickBot="1">
      <c r="B63" s="82">
        <v>3</v>
      </c>
      <c r="C63" s="271" t="s">
        <v>241</v>
      </c>
      <c r="D63" s="272"/>
      <c r="E63" s="272"/>
      <c r="F63" s="273"/>
      <c r="G63" s="274" t="s">
        <v>217</v>
      </c>
      <c r="H63" s="276"/>
      <c r="I63" s="277"/>
      <c r="J63" s="271" t="s">
        <v>215</v>
      </c>
      <c r="K63" s="276"/>
      <c r="L63" s="277"/>
      <c r="M63" s="278" t="s">
        <v>220</v>
      </c>
      <c r="N63" s="279"/>
      <c r="O63" s="279"/>
      <c r="P63" s="279"/>
      <c r="Q63" s="279"/>
      <c r="R63" s="280"/>
      <c r="S63" s="242"/>
      <c r="T63" s="243"/>
      <c r="U63" s="243"/>
      <c r="V63" s="243"/>
      <c r="W63" s="243"/>
      <c r="X63" s="243"/>
      <c r="Y63" s="243"/>
      <c r="Z63" s="243"/>
      <c r="AA63" s="243"/>
      <c r="AB63" s="243"/>
    </row>
    <row r="64" spans="2:29" s="79" customFormat="1" ht="45.6" customHeight="1">
      <c r="B64" s="29"/>
      <c r="C64" s="35"/>
      <c r="D64" s="32"/>
      <c r="E64" s="32"/>
      <c r="F64" s="32"/>
      <c r="G64" s="38"/>
      <c r="H64" s="39"/>
      <c r="I64" s="39"/>
      <c r="J64" s="39"/>
      <c r="K64" s="40"/>
      <c r="L64" s="40"/>
      <c r="M64" s="40"/>
      <c r="N64" s="32"/>
      <c r="O64" s="89"/>
      <c r="P64" s="89"/>
      <c r="Q64" s="89"/>
      <c r="R64" s="89"/>
      <c r="S64" s="88"/>
      <c r="T64" s="88"/>
      <c r="U64" s="88"/>
      <c r="V64" s="88"/>
      <c r="W64" s="88"/>
      <c r="X64" s="89"/>
      <c r="Y64" s="89"/>
      <c r="Z64" s="89"/>
      <c r="AA64" s="89"/>
      <c r="AC64" s="43"/>
    </row>
    <row r="65" spans="1:30" s="79" customFormat="1" ht="27" customHeight="1" thickBot="1">
      <c r="B65" s="29"/>
      <c r="C65" s="230" t="s">
        <v>223</v>
      </c>
      <c r="D65" s="32"/>
      <c r="E65" s="32"/>
      <c r="F65" s="32"/>
      <c r="G65" s="38"/>
      <c r="H65" s="39"/>
      <c r="I65" s="39"/>
      <c r="J65" s="39"/>
      <c r="K65" s="40"/>
      <c r="L65" s="40"/>
      <c r="M65" s="40"/>
      <c r="N65" s="32"/>
      <c r="O65" s="86"/>
      <c r="P65" s="86"/>
      <c r="Q65" s="86"/>
      <c r="R65" s="86"/>
      <c r="S65" s="87"/>
      <c r="T65" s="88"/>
      <c r="U65" s="88"/>
      <c r="V65" s="88"/>
      <c r="W65" s="88"/>
      <c r="X65" s="89"/>
      <c r="Y65" s="89"/>
      <c r="Z65" s="89"/>
      <c r="AA65" s="89"/>
      <c r="AC65" s="43" t="s">
        <v>48</v>
      </c>
    </row>
    <row r="66" spans="1:30" ht="26.1" customHeight="1">
      <c r="B66" s="421" t="s">
        <v>70</v>
      </c>
      <c r="C66" s="422"/>
      <c r="D66" s="423"/>
      <c r="E66" s="427" t="str">
        <f>IF(B68="","",B68)</f>
        <v>FCITO</v>
      </c>
      <c r="F66" s="428"/>
      <c r="G66" s="429"/>
      <c r="H66" s="433" t="str">
        <f>IF(B70="","",B70)</f>
        <v>FCREALE</v>
      </c>
      <c r="I66" s="428"/>
      <c r="J66" s="429"/>
      <c r="K66" s="433" t="str">
        <f>IF(B72="","",B72)</f>
        <v>三島VFC</v>
      </c>
      <c r="L66" s="428"/>
      <c r="M66" s="429"/>
      <c r="N66" s="433" t="str">
        <f>IF(B74="","",B74)</f>
        <v>山田</v>
      </c>
      <c r="O66" s="428"/>
      <c r="P66" s="429"/>
      <c r="Q66" s="433" t="str">
        <f>IF(B76="","",B76)</f>
        <v>三島徳倉</v>
      </c>
      <c r="R66" s="428"/>
      <c r="S66" s="435"/>
      <c r="T66" s="415" t="s">
        <v>2</v>
      </c>
      <c r="U66" s="416"/>
      <c r="V66" s="419" t="s">
        <v>3</v>
      </c>
      <c r="W66" s="416"/>
      <c r="X66" s="393" t="s">
        <v>4</v>
      </c>
      <c r="Y66" s="393" t="s">
        <v>5</v>
      </c>
      <c r="Z66" s="393" t="s">
        <v>6</v>
      </c>
      <c r="AA66" s="393" t="s">
        <v>7</v>
      </c>
      <c r="AB66" s="395" t="s">
        <v>8</v>
      </c>
      <c r="AC66" s="397" t="s">
        <v>1</v>
      </c>
      <c r="AD66" s="32"/>
    </row>
    <row r="67" spans="1:30" ht="26.1" customHeight="1" thickBot="1">
      <c r="B67" s="424"/>
      <c r="C67" s="425"/>
      <c r="D67" s="426"/>
      <c r="E67" s="430"/>
      <c r="F67" s="431"/>
      <c r="G67" s="432"/>
      <c r="H67" s="434"/>
      <c r="I67" s="431"/>
      <c r="J67" s="432"/>
      <c r="K67" s="434"/>
      <c r="L67" s="431"/>
      <c r="M67" s="432"/>
      <c r="N67" s="434"/>
      <c r="O67" s="431"/>
      <c r="P67" s="432"/>
      <c r="Q67" s="434"/>
      <c r="R67" s="431"/>
      <c r="S67" s="436"/>
      <c r="T67" s="417"/>
      <c r="U67" s="418"/>
      <c r="V67" s="420"/>
      <c r="W67" s="418"/>
      <c r="X67" s="394"/>
      <c r="Y67" s="394"/>
      <c r="Z67" s="394"/>
      <c r="AA67" s="394"/>
      <c r="AB67" s="396"/>
      <c r="AC67" s="398"/>
      <c r="AD67" s="32"/>
    </row>
    <row r="68" spans="1:30" ht="19.5" customHeight="1">
      <c r="A68" s="360" t="s">
        <v>179</v>
      </c>
      <c r="B68" s="399" t="s">
        <v>159</v>
      </c>
      <c r="C68" s="400"/>
      <c r="D68" s="401"/>
      <c r="E68" s="405"/>
      <c r="F68" s="406"/>
      <c r="G68" s="407"/>
      <c r="H68" s="50"/>
      <c r="I68" s="51" t="str">
        <f>IF(H69="","",IF(H69=J69,"△",IF(H69&gt;=J69,"○","×")))</f>
        <v/>
      </c>
      <c r="J68" s="52"/>
      <c r="K68" s="50"/>
      <c r="L68" s="51" t="str">
        <f>IF(K69="","",IF(K69=M69,"△",IF(K69&gt;=M69,"○","×")))</f>
        <v/>
      </c>
      <c r="M68" s="53"/>
      <c r="N68" s="39"/>
      <c r="O68" s="51" t="str">
        <f>IF(N69="","",IF(N69=P69,"△",IF(N69&gt;=P69,"○","×")))</f>
        <v/>
      </c>
      <c r="P68" s="53"/>
      <c r="Q68" s="39"/>
      <c r="R68" s="51" t="str">
        <f>IF(Q69="","",IF(Q69=S69,"△",IF(Q69&gt;=S69,"○","×")))</f>
        <v/>
      </c>
      <c r="S68" s="53"/>
      <c r="T68" s="411" t="str">
        <f>IF(AND($I68="",$L68="",$O68="",$R68=""),"",COUNTIF($E68:$S68,"○"))</f>
        <v/>
      </c>
      <c r="U68" s="412"/>
      <c r="V68" s="413" t="str">
        <f>IF(AND($I68="",$L68="",$O68="",$R68=""),"",COUNTIF($E68:$S68,"△"))</f>
        <v/>
      </c>
      <c r="W68" s="412"/>
      <c r="X68" s="414" t="str">
        <f>IF(AND($I68="",$L68="",$O68="",$R68=""),"",COUNTIF($E68:$S68,"×"))</f>
        <v/>
      </c>
      <c r="Y68" s="414" t="str">
        <f>IF(T68="","",(T68*3)+(V68*1))</f>
        <v/>
      </c>
      <c r="Z68" s="414" t="str">
        <f>IF(T68="","",SUM(H69,K69,N69,Q69))</f>
        <v/>
      </c>
      <c r="AA68" s="414" t="str">
        <f>IF(T68="","",SUM(J69,M69,P69,S69))</f>
        <v/>
      </c>
      <c r="AB68" s="414" t="str">
        <f>IF(T68="","",Z68-AA68)</f>
        <v/>
      </c>
      <c r="AC68" s="391" t="str">
        <f>IF(AD68="","",RANK(AD68,$AD68:$AD77,0))</f>
        <v/>
      </c>
      <c r="AD68" s="343" t="str">
        <f>IF(AB68="","",$Y68*100+$AB68*10+Z68)</f>
        <v/>
      </c>
    </row>
    <row r="69" spans="1:30" ht="19.5" customHeight="1">
      <c r="A69" s="360"/>
      <c r="B69" s="402"/>
      <c r="C69" s="403"/>
      <c r="D69" s="404"/>
      <c r="E69" s="408"/>
      <c r="F69" s="409"/>
      <c r="G69" s="410"/>
      <c r="H69" s="55" t="str">
        <f>IF(G71="","",G71)</f>
        <v/>
      </c>
      <c r="I69" s="56" t="s">
        <v>0</v>
      </c>
      <c r="J69" s="57" t="str">
        <f>IF(E71="","",E71)</f>
        <v/>
      </c>
      <c r="K69" s="58" t="str">
        <f>IF(G73="","",G73)</f>
        <v/>
      </c>
      <c r="L69" s="51" t="s">
        <v>0</v>
      </c>
      <c r="M69" s="51" t="str">
        <f>IF(E73="","",E73)</f>
        <v/>
      </c>
      <c r="N69" s="58" t="str">
        <f>IF(G75="","",G75)</f>
        <v/>
      </c>
      <c r="O69" s="51" t="s">
        <v>0</v>
      </c>
      <c r="P69" s="59" t="str">
        <f>IF(E75="","",E75)</f>
        <v/>
      </c>
      <c r="Q69" s="58" t="str">
        <f>IF(G77="","",G77)</f>
        <v/>
      </c>
      <c r="R69" s="51" t="s">
        <v>0</v>
      </c>
      <c r="S69" s="59" t="str">
        <f>IF(E77="","",E77)</f>
        <v/>
      </c>
      <c r="T69" s="387"/>
      <c r="U69" s="388"/>
      <c r="V69" s="389"/>
      <c r="W69" s="388"/>
      <c r="X69" s="349"/>
      <c r="Y69" s="349"/>
      <c r="Z69" s="349"/>
      <c r="AA69" s="349"/>
      <c r="AB69" s="349"/>
      <c r="AC69" s="392"/>
      <c r="AD69" s="343"/>
    </row>
    <row r="70" spans="1:30" ht="20.25" customHeight="1">
      <c r="A70" s="360" t="s">
        <v>180</v>
      </c>
      <c r="B70" s="361" t="s">
        <v>160</v>
      </c>
      <c r="C70" s="362"/>
      <c r="D70" s="363"/>
      <c r="E70" s="60"/>
      <c r="F70" s="51" t="str">
        <f>IF(E71="","",IF(E71=G71,"△",IF(E71&gt;=G71,"○","×")))</f>
        <v/>
      </c>
      <c r="G70" s="61"/>
      <c r="H70" s="354"/>
      <c r="I70" s="355"/>
      <c r="J70" s="383"/>
      <c r="K70" s="62"/>
      <c r="L70" s="63" t="str">
        <f>IF(K71="","",IF(K71=M71,"△",IF(K71&gt;=M71,"○","×")))</f>
        <v/>
      </c>
      <c r="M70" s="64"/>
      <c r="N70" s="62"/>
      <c r="O70" s="63" t="str">
        <f>IF(N71="","",IF(N71=P71,"△",IF(N71&gt;=P71,"○","×")))</f>
        <v/>
      </c>
      <c r="P70" s="64"/>
      <c r="Q70" s="62"/>
      <c r="R70" s="63" t="str">
        <f>IF(Q71="","",IF(Q71=S71,"△",IF(Q71&gt;=S71,"○","×")))</f>
        <v/>
      </c>
      <c r="S70" s="64"/>
      <c r="T70" s="367" t="str">
        <f>IF(AND($F70="",$L70="",$O70="",$R70=""),"",COUNTIF($E70:$S70,"○"))</f>
        <v/>
      </c>
      <c r="U70" s="368"/>
      <c r="V70" s="371" t="str">
        <f>IF(AND($F70="",$L70="",$O70="",$R70=""),"",COUNTIF($E70:$S70,"△"))</f>
        <v/>
      </c>
      <c r="W70" s="368"/>
      <c r="X70" s="348" t="str">
        <f>IF(AND($F70="",$L70="",$R70="",$O70=""),"",COUNTIF($E70:$S70,"×"))</f>
        <v/>
      </c>
      <c r="Y70" s="348" t="str">
        <f>IF(T70="","",(T70*3)+(V70*1))</f>
        <v/>
      </c>
      <c r="Z70" s="348" t="str">
        <f>IF(T70="","",SUM(E71,K71,N71,Q71))</f>
        <v/>
      </c>
      <c r="AA70" s="348" t="str">
        <f>IF(T70="","",SUM(G71,M71,P71,S71))</f>
        <v/>
      </c>
      <c r="AB70" s="348" t="str">
        <f>IF(T70="","",Z70-AA70)</f>
        <v/>
      </c>
      <c r="AC70" s="346" t="str">
        <f>IF(AD70="","",RANK(AD70,$AD68:$AD77,0))</f>
        <v/>
      </c>
      <c r="AD70" s="343" t="str">
        <f>IF(AB70="","",$Y70*100+$AB70*10+Z70)</f>
        <v/>
      </c>
    </row>
    <row r="71" spans="1:30" ht="20.25" customHeight="1">
      <c r="A71" s="360"/>
      <c r="B71" s="380"/>
      <c r="C71" s="381"/>
      <c r="D71" s="382"/>
      <c r="E71" s="65"/>
      <c r="F71" s="66" t="s">
        <v>0</v>
      </c>
      <c r="G71" s="67"/>
      <c r="H71" s="384"/>
      <c r="I71" s="385"/>
      <c r="J71" s="386"/>
      <c r="K71" s="55" t="str">
        <f>IF(J73="","",J73)</f>
        <v/>
      </c>
      <c r="L71" s="56" t="s">
        <v>0</v>
      </c>
      <c r="M71" s="56" t="str">
        <f>IF(H73="","",H73)</f>
        <v/>
      </c>
      <c r="N71" s="58" t="str">
        <f>IF(J75="","",J75)</f>
        <v/>
      </c>
      <c r="O71" s="51" t="s">
        <v>0</v>
      </c>
      <c r="P71" s="51" t="str">
        <f>IF(H75="","",H75)</f>
        <v/>
      </c>
      <c r="Q71" s="58" t="str">
        <f>IF(J77="","",J77)</f>
        <v/>
      </c>
      <c r="R71" s="51" t="s">
        <v>0</v>
      </c>
      <c r="S71" s="51" t="str">
        <f>IF(H77="","",H77)</f>
        <v/>
      </c>
      <c r="T71" s="387"/>
      <c r="U71" s="388"/>
      <c r="V71" s="389"/>
      <c r="W71" s="388"/>
      <c r="X71" s="349"/>
      <c r="Y71" s="350"/>
      <c r="Z71" s="350"/>
      <c r="AA71" s="350"/>
      <c r="AB71" s="350"/>
      <c r="AC71" s="392"/>
      <c r="AD71" s="343"/>
    </row>
    <row r="72" spans="1:30" ht="20.25" customHeight="1">
      <c r="A72" s="360" t="s">
        <v>181</v>
      </c>
      <c r="B72" s="361" t="s">
        <v>165</v>
      </c>
      <c r="C72" s="362"/>
      <c r="D72" s="363"/>
      <c r="E72" s="60"/>
      <c r="F72" s="51" t="str">
        <f>IF(E73="","",IF(E73=G73,"△",IF(E73&gt;=G73,"○","×")))</f>
        <v/>
      </c>
      <c r="G72" s="61"/>
      <c r="H72" s="68"/>
      <c r="I72" s="51" t="str">
        <f>IF(H73="","",IF(H73=J73,"△",IF(H73&gt;=J73,"○","×")))</f>
        <v/>
      </c>
      <c r="J72" s="61"/>
      <c r="K72" s="354"/>
      <c r="L72" s="355"/>
      <c r="M72" s="383"/>
      <c r="N72" s="62"/>
      <c r="O72" s="63" t="str">
        <f>IF(N73="","",IF(N73=P73,"△",IF(N73&gt;=P73,"○","×")))</f>
        <v/>
      </c>
      <c r="P72" s="64"/>
      <c r="Q72" s="62"/>
      <c r="R72" s="63" t="str">
        <f>IF(Q73="","",IF(Q73=S73,"△",IF(Q73&gt;=S73,"○","×")))</f>
        <v/>
      </c>
      <c r="S72" s="64"/>
      <c r="T72" s="367" t="str">
        <f>IF(AND($F72="",$I72="",$O72="",$R72=""),"",COUNTIF($E72:$S72,"○"))</f>
        <v/>
      </c>
      <c r="U72" s="368"/>
      <c r="V72" s="371" t="str">
        <f>IF(AND($I72="",$F72="",$O72="",$R72=""),"",COUNTIF($E72:$S72,"△"))</f>
        <v/>
      </c>
      <c r="W72" s="368"/>
      <c r="X72" s="348" t="str">
        <f>IF(AND($I72="",$F72="",$O72="",$R72=""),"",COUNTIF($E72:$S72,"×"))</f>
        <v/>
      </c>
      <c r="Y72" s="348" t="str">
        <f>IF(T72="","",(T72*3)+(V72*1))</f>
        <v/>
      </c>
      <c r="Z72" s="348" t="str">
        <f>IF(T72="","",SUM(E73,H73,N73,Q73))</f>
        <v/>
      </c>
      <c r="AA72" s="348" t="str">
        <f>IF(T72="","",SUM(G73,J73,P73,S73))</f>
        <v/>
      </c>
      <c r="AB72" s="348" t="str">
        <f>IF(T72="","",Z72-AA72)</f>
        <v/>
      </c>
      <c r="AC72" s="346" t="str">
        <f>IF(AD72="","",RANK(AD72,$AD68:$AD77,0))</f>
        <v/>
      </c>
      <c r="AD72" s="343" t="str">
        <f>IF(AB72="","",$Y72*100+$AB72*10+Z72)</f>
        <v/>
      </c>
    </row>
    <row r="73" spans="1:30" ht="20.25" customHeight="1">
      <c r="A73" s="360"/>
      <c r="B73" s="380"/>
      <c r="C73" s="381"/>
      <c r="D73" s="382"/>
      <c r="E73" s="65"/>
      <c r="F73" s="66" t="s">
        <v>0</v>
      </c>
      <c r="G73" s="67"/>
      <c r="H73" s="69"/>
      <c r="I73" s="66" t="s">
        <v>0</v>
      </c>
      <c r="J73" s="67"/>
      <c r="K73" s="384"/>
      <c r="L73" s="385"/>
      <c r="M73" s="386"/>
      <c r="N73" s="55" t="str">
        <f>IF(M75="","",M75)</f>
        <v/>
      </c>
      <c r="O73" s="56" t="s">
        <v>0</v>
      </c>
      <c r="P73" s="56" t="str">
        <f>IF(K75="","",K75)</f>
        <v/>
      </c>
      <c r="Q73" s="55" t="str">
        <f>IF(M77="","",M77)</f>
        <v/>
      </c>
      <c r="R73" s="56" t="s">
        <v>0</v>
      </c>
      <c r="S73" s="56" t="str">
        <f>IF(K77="","",K77)</f>
        <v/>
      </c>
      <c r="T73" s="387"/>
      <c r="U73" s="388"/>
      <c r="V73" s="389"/>
      <c r="W73" s="388"/>
      <c r="X73" s="349"/>
      <c r="Y73" s="350"/>
      <c r="Z73" s="350"/>
      <c r="AA73" s="350"/>
      <c r="AB73" s="350"/>
      <c r="AC73" s="351"/>
      <c r="AD73" s="343"/>
    </row>
    <row r="74" spans="1:30" ht="20.25" customHeight="1">
      <c r="A74" s="360" t="s">
        <v>182</v>
      </c>
      <c r="B74" s="361" t="s">
        <v>166</v>
      </c>
      <c r="C74" s="362"/>
      <c r="D74" s="363"/>
      <c r="E74" s="70"/>
      <c r="F74" s="63" t="str">
        <f>IF(E75="","",IF(E75=G75,"△",IF(E75&gt;=G75,"○","×")))</f>
        <v/>
      </c>
      <c r="G74" s="71"/>
      <c r="H74" s="72"/>
      <c r="I74" s="63" t="str">
        <f>IF(H75="","",IF(H75=J75,"△",IF(H75&gt;=J75,"○","×")))</f>
        <v/>
      </c>
      <c r="J74" s="71"/>
      <c r="K74" s="72"/>
      <c r="L74" s="63" t="str">
        <f>IF(K75="","",IF(K75=M75,"△",IF(K75&gt;=M75,"○","×")))</f>
        <v/>
      </c>
      <c r="M74" s="71"/>
      <c r="N74" s="354"/>
      <c r="O74" s="355"/>
      <c r="P74" s="383"/>
      <c r="Q74" s="62"/>
      <c r="R74" s="63" t="str">
        <f>IF(Q75="","",IF(Q75=S75,"△",IF(Q75&gt;=S75,"○","×")))</f>
        <v/>
      </c>
      <c r="S74" s="64"/>
      <c r="T74" s="367" t="str">
        <f>IF(AND($F74="",$I74="",$L74="",$R74=""),"",COUNTIF($E74:$S74,"○"))</f>
        <v/>
      </c>
      <c r="U74" s="368"/>
      <c r="V74" s="371" t="str">
        <f>IF(AND($I74="",$L74="",$F74="",$R74=""),"",COUNTIF($E74:$S74,"△"))</f>
        <v/>
      </c>
      <c r="W74" s="368"/>
      <c r="X74" s="348" t="str">
        <f>IF(AND($I74="",$L74="",$R74="",$F74=""),"",COUNTIF($E74:$S74,"×"))</f>
        <v/>
      </c>
      <c r="Y74" s="390" t="str">
        <f>IF(T74="","",(T74*3)+(V74*1))</f>
        <v/>
      </c>
      <c r="Z74" s="348" t="str">
        <f>IF(T74="","",SUM(E75,H75,K75,Q75))</f>
        <v/>
      </c>
      <c r="AA74" s="348" t="str">
        <f>IF(T74="","",SUM(G75,J75,M75,S75))</f>
        <v/>
      </c>
      <c r="AB74" s="348" t="str">
        <f>IF(T74="","",Z74-AA74)</f>
        <v/>
      </c>
      <c r="AC74" s="346" t="str">
        <f>IF(AD74="","",RANK(AD74,$AD68:$AD77,0))</f>
        <v/>
      </c>
      <c r="AD74" s="343" t="str">
        <f>IF(AB74="","",$Y74*100+$AB74*10+Z74)</f>
        <v/>
      </c>
    </row>
    <row r="75" spans="1:30" ht="20.25" customHeight="1">
      <c r="A75" s="360"/>
      <c r="B75" s="380"/>
      <c r="C75" s="381"/>
      <c r="D75" s="382"/>
      <c r="E75" s="65"/>
      <c r="F75" s="66" t="s">
        <v>0</v>
      </c>
      <c r="G75" s="67"/>
      <c r="H75" s="69"/>
      <c r="I75" s="66" t="s">
        <v>0</v>
      </c>
      <c r="J75" s="67"/>
      <c r="K75" s="69"/>
      <c r="L75" s="66" t="s">
        <v>0</v>
      </c>
      <c r="M75" s="67"/>
      <c r="N75" s="384"/>
      <c r="O75" s="385"/>
      <c r="P75" s="386"/>
      <c r="Q75" s="55" t="str">
        <f>IF(P77="","",P77)</f>
        <v/>
      </c>
      <c r="R75" s="56" t="s">
        <v>0</v>
      </c>
      <c r="S75" s="56" t="str">
        <f>IF(N77="","",N77)</f>
        <v/>
      </c>
      <c r="T75" s="387"/>
      <c r="U75" s="388"/>
      <c r="V75" s="389"/>
      <c r="W75" s="388"/>
      <c r="X75" s="350"/>
      <c r="Y75" s="390"/>
      <c r="Z75" s="349"/>
      <c r="AA75" s="349"/>
      <c r="AB75" s="350"/>
      <c r="AC75" s="351"/>
      <c r="AD75" s="343"/>
    </row>
    <row r="76" spans="1:30" ht="20.25" customHeight="1">
      <c r="A76" s="360" t="s">
        <v>183</v>
      </c>
      <c r="B76" s="361" t="s">
        <v>171</v>
      </c>
      <c r="C76" s="362"/>
      <c r="D76" s="363"/>
      <c r="E76" s="70"/>
      <c r="F76" s="63" t="str">
        <f>IF(E77="","",IF(E77=G77,"△",IF(E77&gt;=G77,"○","×")))</f>
        <v/>
      </c>
      <c r="G76" s="71"/>
      <c r="H76" s="72"/>
      <c r="I76" s="63" t="str">
        <f>IF(H77="","",IF(H77=J77,"△",IF(H77&gt;=J77,"○","×")))</f>
        <v/>
      </c>
      <c r="J76" s="71"/>
      <c r="K76" s="72"/>
      <c r="L76" s="63" t="str">
        <f>IF(K77="","",IF(K77=M77,"△",IF(K77&gt;=M77,"○","×")))</f>
        <v/>
      </c>
      <c r="M76" s="71"/>
      <c r="N76" s="72"/>
      <c r="O76" s="63" t="str">
        <f>IF(N77="","",IF(N77=P77,"△",IF(N77&gt;=P77,"○","×")))</f>
        <v/>
      </c>
      <c r="P76" s="71"/>
      <c r="Q76" s="354"/>
      <c r="R76" s="355"/>
      <c r="S76" s="356"/>
      <c r="T76" s="367" t="str">
        <f>IF(AND($F76="",$I76="",$L76="",$O76=""),"",COUNTIF($E76:$S76,"○"))</f>
        <v/>
      </c>
      <c r="U76" s="368"/>
      <c r="V76" s="371" t="str">
        <f>IF(AND($F76="",$I76="",$L76="",$O76=""),"",COUNTIF($E76:$S76,"△"))</f>
        <v/>
      </c>
      <c r="W76" s="368"/>
      <c r="X76" s="377" t="str">
        <f>IF(AND($F76="",$I76="",$L76="",$O76=""),"",COUNTIF($E76:$P76,"×"))</f>
        <v/>
      </c>
      <c r="Y76" s="349" t="str">
        <f>IF(T76="","",(T76*3)+(V76*1))</f>
        <v/>
      </c>
      <c r="Z76" s="377" t="str">
        <f>IF(T76="","",SUM(E77,H77,K77,N77))</f>
        <v/>
      </c>
      <c r="AA76" s="348" t="str">
        <f>IF(T76="","",SUM(G77,J77,M77,P77))</f>
        <v/>
      </c>
      <c r="AB76" s="348" t="str">
        <f>IF(T76="","",Z76-AA76)</f>
        <v/>
      </c>
      <c r="AC76" s="346" t="str">
        <f>IF(AD76="","",RANK(AD76,$AD68:$AD77,0))</f>
        <v/>
      </c>
      <c r="AD76" s="343" t="str">
        <f>IF(AB76="","",$Y76*100+$AB76*10+Z76)</f>
        <v/>
      </c>
    </row>
    <row r="77" spans="1:30" ht="20.25" customHeight="1" thickBot="1">
      <c r="A77" s="360"/>
      <c r="B77" s="364"/>
      <c r="C77" s="365"/>
      <c r="D77" s="366"/>
      <c r="E77" s="73"/>
      <c r="F77" s="74" t="s">
        <v>0</v>
      </c>
      <c r="G77" s="75"/>
      <c r="H77" s="76"/>
      <c r="I77" s="74" t="s">
        <v>0</v>
      </c>
      <c r="J77" s="75"/>
      <c r="K77" s="76"/>
      <c r="L77" s="74" t="s">
        <v>0</v>
      </c>
      <c r="M77" s="75"/>
      <c r="N77" s="76"/>
      <c r="O77" s="74" t="s">
        <v>0</v>
      </c>
      <c r="P77" s="75"/>
      <c r="Q77" s="357"/>
      <c r="R77" s="358"/>
      <c r="S77" s="359"/>
      <c r="T77" s="369"/>
      <c r="U77" s="370"/>
      <c r="V77" s="372"/>
      <c r="W77" s="370"/>
      <c r="X77" s="378"/>
      <c r="Y77" s="376"/>
      <c r="Z77" s="378"/>
      <c r="AA77" s="379"/>
      <c r="AB77" s="379"/>
      <c r="AC77" s="347"/>
      <c r="AD77" s="343"/>
    </row>
    <row r="78" spans="1:30" ht="22.95" customHeight="1" thickBot="1">
      <c r="H78" s="77"/>
      <c r="I78" s="77"/>
      <c r="J78" s="77"/>
      <c r="K78" s="77"/>
      <c r="L78" s="77"/>
      <c r="M78" s="77"/>
      <c r="T78" s="78"/>
      <c r="AA78" s="38"/>
      <c r="AD78" s="32"/>
    </row>
    <row r="79" spans="1:30" s="79" customFormat="1" ht="33" customHeight="1">
      <c r="B79" s="329" t="s">
        <v>274</v>
      </c>
      <c r="C79" s="330"/>
      <c r="D79" s="330"/>
      <c r="E79" s="330"/>
      <c r="F79" s="331"/>
      <c r="G79" s="332" t="s">
        <v>280</v>
      </c>
      <c r="H79" s="333"/>
      <c r="I79" s="333"/>
      <c r="J79" s="333"/>
      <c r="K79" s="333"/>
      <c r="L79" s="333"/>
      <c r="M79" s="333"/>
      <c r="N79" s="333"/>
      <c r="O79" s="333"/>
      <c r="P79" s="333"/>
      <c r="Q79" s="333"/>
      <c r="R79" s="334"/>
      <c r="S79" s="250"/>
      <c r="T79" s="251"/>
      <c r="U79" s="251"/>
      <c r="V79" s="251"/>
      <c r="W79" s="251"/>
      <c r="X79" s="251"/>
      <c r="Y79" s="251"/>
      <c r="Z79" s="251"/>
      <c r="AA79" s="251"/>
      <c r="AB79" s="251"/>
    </row>
    <row r="80" spans="1:30" s="79" customFormat="1" ht="33" customHeight="1">
      <c r="B80" s="80"/>
      <c r="C80" s="293" t="s">
        <v>9</v>
      </c>
      <c r="D80" s="294"/>
      <c r="E80" s="294"/>
      <c r="F80" s="295"/>
      <c r="G80" s="310" t="s">
        <v>12</v>
      </c>
      <c r="H80" s="294"/>
      <c r="I80" s="294"/>
      <c r="J80" s="294"/>
      <c r="K80" s="294"/>
      <c r="L80" s="297"/>
      <c r="M80" s="296" t="s">
        <v>45</v>
      </c>
      <c r="N80" s="294"/>
      <c r="O80" s="297"/>
      <c r="P80" s="296" t="s">
        <v>46</v>
      </c>
      <c r="Q80" s="298"/>
      <c r="R80" s="299"/>
      <c r="S80" s="252"/>
      <c r="T80" s="44" t="s">
        <v>304</v>
      </c>
      <c r="Y80" s="46"/>
      <c r="Z80" s="42"/>
      <c r="AA80" s="46"/>
      <c r="AB80" s="84"/>
    </row>
    <row r="81" spans="1:31" s="79" customFormat="1" ht="33" customHeight="1">
      <c r="B81" s="81">
        <v>1</v>
      </c>
      <c r="C81" s="314" t="s">
        <v>235</v>
      </c>
      <c r="D81" s="315"/>
      <c r="E81" s="315"/>
      <c r="F81" s="316"/>
      <c r="G81" s="317" t="s">
        <v>159</v>
      </c>
      <c r="H81" s="315"/>
      <c r="I81" s="318"/>
      <c r="J81" s="314" t="s">
        <v>165</v>
      </c>
      <c r="K81" s="319"/>
      <c r="L81" s="320"/>
      <c r="M81" s="321" t="s">
        <v>222</v>
      </c>
      <c r="N81" s="322"/>
      <c r="O81" s="322"/>
      <c r="P81" s="322"/>
      <c r="Q81" s="322"/>
      <c r="R81" s="323"/>
      <c r="S81" s="244"/>
      <c r="T81" s="84" t="s">
        <v>305</v>
      </c>
      <c r="U81" s="245"/>
      <c r="V81" s="245"/>
      <c r="W81" s="245"/>
      <c r="X81" s="245"/>
      <c r="Y81" s="246"/>
      <c r="Z81" s="247"/>
      <c r="AA81" s="246"/>
      <c r="AB81" s="84"/>
    </row>
    <row r="82" spans="1:31" s="79" customFormat="1" ht="33" customHeight="1">
      <c r="B82" s="81">
        <v>2</v>
      </c>
      <c r="C82" s="314" t="s">
        <v>281</v>
      </c>
      <c r="D82" s="315"/>
      <c r="E82" s="315"/>
      <c r="F82" s="316"/>
      <c r="G82" s="317" t="s">
        <v>165</v>
      </c>
      <c r="H82" s="315"/>
      <c r="I82" s="318"/>
      <c r="J82" s="314" t="s">
        <v>222</v>
      </c>
      <c r="K82" s="319"/>
      <c r="L82" s="320"/>
      <c r="M82" s="321" t="s">
        <v>159</v>
      </c>
      <c r="N82" s="327"/>
      <c r="O82" s="327"/>
      <c r="P82" s="327"/>
      <c r="Q82" s="327"/>
      <c r="R82" s="328"/>
      <c r="S82" s="244"/>
      <c r="T82" s="245"/>
      <c r="U82" s="245"/>
      <c r="V82" s="245"/>
      <c r="W82" s="245"/>
      <c r="X82" s="245"/>
      <c r="Y82" s="246"/>
      <c r="Z82" s="247"/>
      <c r="AA82" s="246"/>
      <c r="AB82" s="84"/>
    </row>
    <row r="83" spans="1:31" s="79" customFormat="1" ht="33" customHeight="1" thickBot="1">
      <c r="B83" s="82">
        <v>3</v>
      </c>
      <c r="C83" s="271" t="s">
        <v>282</v>
      </c>
      <c r="D83" s="272"/>
      <c r="E83" s="272"/>
      <c r="F83" s="273"/>
      <c r="G83" s="274" t="s">
        <v>222</v>
      </c>
      <c r="H83" s="272"/>
      <c r="I83" s="275"/>
      <c r="J83" s="271" t="s">
        <v>159</v>
      </c>
      <c r="K83" s="276"/>
      <c r="L83" s="277"/>
      <c r="M83" s="278" t="s">
        <v>165</v>
      </c>
      <c r="N83" s="279"/>
      <c r="O83" s="279"/>
      <c r="P83" s="279"/>
      <c r="Q83" s="279"/>
      <c r="R83" s="280"/>
      <c r="S83" s="244"/>
      <c r="T83" s="245"/>
      <c r="U83" s="245"/>
      <c r="V83" s="245"/>
      <c r="W83" s="245"/>
      <c r="X83" s="245"/>
      <c r="Y83" s="246"/>
      <c r="Z83" s="247"/>
      <c r="AA83" s="246"/>
      <c r="AB83" s="84"/>
    </row>
    <row r="84" spans="1:31" s="79" customFormat="1" ht="33" customHeight="1">
      <c r="B84" s="335" t="s">
        <v>275</v>
      </c>
      <c r="C84" s="336"/>
      <c r="D84" s="336"/>
      <c r="E84" s="336"/>
      <c r="F84" s="337"/>
      <c r="G84" s="332" t="s">
        <v>224</v>
      </c>
      <c r="H84" s="333"/>
      <c r="I84" s="333"/>
      <c r="J84" s="333"/>
      <c r="K84" s="333"/>
      <c r="L84" s="333"/>
      <c r="M84" s="333"/>
      <c r="N84" s="333"/>
      <c r="O84" s="333"/>
      <c r="P84" s="333"/>
      <c r="Q84" s="333"/>
      <c r="R84" s="334"/>
      <c r="S84" s="244"/>
      <c r="T84" s="245"/>
      <c r="U84" s="245"/>
      <c r="V84" s="245"/>
      <c r="W84" s="245"/>
      <c r="X84" s="245"/>
      <c r="Y84" s="246"/>
      <c r="Z84" s="247"/>
      <c r="AA84" s="246"/>
      <c r="AB84" s="84"/>
    </row>
    <row r="85" spans="1:31" s="79" customFormat="1" ht="33" customHeight="1">
      <c r="B85" s="80"/>
      <c r="C85" s="293" t="s">
        <v>9</v>
      </c>
      <c r="D85" s="294"/>
      <c r="E85" s="294"/>
      <c r="F85" s="295"/>
      <c r="G85" s="310" t="s">
        <v>12</v>
      </c>
      <c r="H85" s="294"/>
      <c r="I85" s="294"/>
      <c r="J85" s="294"/>
      <c r="K85" s="294"/>
      <c r="L85" s="297"/>
      <c r="M85" s="296" t="s">
        <v>45</v>
      </c>
      <c r="N85" s="294"/>
      <c r="O85" s="297"/>
      <c r="P85" s="296" t="s">
        <v>46</v>
      </c>
      <c r="Q85" s="298"/>
      <c r="R85" s="299"/>
      <c r="S85" s="244"/>
      <c r="T85" s="44" t="s">
        <v>307</v>
      </c>
      <c r="V85" s="245"/>
      <c r="W85" s="245"/>
      <c r="X85" s="245"/>
      <c r="Y85" s="246"/>
      <c r="Z85" s="247"/>
      <c r="AA85" s="246"/>
      <c r="AB85" s="84"/>
    </row>
    <row r="86" spans="1:31" s="79" customFormat="1" ht="33" customHeight="1">
      <c r="B86" s="81">
        <v>1</v>
      </c>
      <c r="C86" s="314" t="s">
        <v>239</v>
      </c>
      <c r="D86" s="315"/>
      <c r="E86" s="315"/>
      <c r="F86" s="316"/>
      <c r="G86" s="317" t="s">
        <v>225</v>
      </c>
      <c r="H86" s="319"/>
      <c r="I86" s="320"/>
      <c r="J86" s="314" t="s">
        <v>166</v>
      </c>
      <c r="K86" s="319"/>
      <c r="L86" s="320"/>
      <c r="M86" s="321" t="s">
        <v>171</v>
      </c>
      <c r="N86" s="322"/>
      <c r="O86" s="322"/>
      <c r="P86" s="322"/>
      <c r="Q86" s="322"/>
      <c r="R86" s="323"/>
      <c r="S86" s="244"/>
      <c r="T86" s="84" t="s">
        <v>306</v>
      </c>
      <c r="U86" s="245"/>
      <c r="V86" s="245"/>
      <c r="W86" s="245"/>
      <c r="X86" s="245"/>
      <c r="Y86" s="246"/>
      <c r="Z86" s="247"/>
      <c r="AA86" s="246"/>
      <c r="AB86" s="84"/>
    </row>
    <row r="87" spans="1:31" s="79" customFormat="1" ht="33" customHeight="1">
      <c r="B87" s="81">
        <v>2</v>
      </c>
      <c r="C87" s="314" t="s">
        <v>240</v>
      </c>
      <c r="D87" s="315"/>
      <c r="E87" s="315"/>
      <c r="F87" s="316"/>
      <c r="G87" s="317" t="s">
        <v>166</v>
      </c>
      <c r="H87" s="319"/>
      <c r="I87" s="320"/>
      <c r="J87" s="314" t="s">
        <v>171</v>
      </c>
      <c r="K87" s="319"/>
      <c r="L87" s="320"/>
      <c r="M87" s="321" t="s">
        <v>227</v>
      </c>
      <c r="N87" s="322"/>
      <c r="O87" s="322"/>
      <c r="P87" s="322"/>
      <c r="Q87" s="322"/>
      <c r="R87" s="323"/>
      <c r="S87" s="244"/>
      <c r="T87" s="245"/>
      <c r="U87" s="245"/>
      <c r="V87" s="245"/>
      <c r="W87" s="245"/>
      <c r="X87" s="245"/>
      <c r="Y87" s="246"/>
      <c r="Z87" s="247"/>
      <c r="AA87" s="246"/>
      <c r="AB87" s="84"/>
    </row>
    <row r="88" spans="1:31" s="79" customFormat="1" ht="33" customHeight="1" thickBot="1">
      <c r="B88" s="82">
        <v>3</v>
      </c>
      <c r="C88" s="271" t="s">
        <v>241</v>
      </c>
      <c r="D88" s="272"/>
      <c r="E88" s="272"/>
      <c r="F88" s="273"/>
      <c r="G88" s="274" t="s">
        <v>171</v>
      </c>
      <c r="H88" s="276"/>
      <c r="I88" s="277"/>
      <c r="J88" s="271" t="s">
        <v>226</v>
      </c>
      <c r="K88" s="276"/>
      <c r="L88" s="277"/>
      <c r="M88" s="278" t="s">
        <v>166</v>
      </c>
      <c r="N88" s="279"/>
      <c r="O88" s="279"/>
      <c r="P88" s="279"/>
      <c r="Q88" s="279"/>
      <c r="R88" s="280"/>
      <c r="S88" s="244"/>
      <c r="T88" s="245"/>
      <c r="U88" s="245"/>
      <c r="V88" s="245"/>
      <c r="W88" s="245"/>
      <c r="X88" s="245"/>
      <c r="Y88" s="246"/>
      <c r="Z88" s="247"/>
      <c r="AA88" s="246"/>
      <c r="AB88" s="84"/>
    </row>
    <row r="89" spans="1:31" s="79" customFormat="1" ht="33" customHeight="1">
      <c r="B89" s="329" t="s">
        <v>276</v>
      </c>
      <c r="C89" s="330"/>
      <c r="D89" s="330"/>
      <c r="E89" s="330"/>
      <c r="F89" s="331"/>
      <c r="G89" s="332" t="s">
        <v>228</v>
      </c>
      <c r="H89" s="333"/>
      <c r="I89" s="333"/>
      <c r="J89" s="333"/>
      <c r="K89" s="333"/>
      <c r="L89" s="333"/>
      <c r="M89" s="333"/>
      <c r="N89" s="333"/>
      <c r="O89" s="333"/>
      <c r="P89" s="333"/>
      <c r="Q89" s="333"/>
      <c r="R89" s="334"/>
      <c r="S89" s="244"/>
      <c r="T89" s="245"/>
      <c r="U89" s="245"/>
      <c r="V89" s="245"/>
      <c r="W89" s="245"/>
      <c r="X89" s="245"/>
      <c r="Y89" s="246"/>
      <c r="Z89" s="247"/>
      <c r="AA89" s="246"/>
      <c r="AB89" s="84"/>
    </row>
    <row r="90" spans="1:31" s="79" customFormat="1" ht="33" customHeight="1">
      <c r="B90" s="80"/>
      <c r="C90" s="293" t="s">
        <v>9</v>
      </c>
      <c r="D90" s="294"/>
      <c r="E90" s="294"/>
      <c r="F90" s="295"/>
      <c r="G90" s="310" t="s">
        <v>12</v>
      </c>
      <c r="H90" s="294"/>
      <c r="I90" s="294"/>
      <c r="J90" s="294"/>
      <c r="K90" s="294"/>
      <c r="L90" s="297"/>
      <c r="M90" s="296" t="s">
        <v>45</v>
      </c>
      <c r="N90" s="294"/>
      <c r="O90" s="297"/>
      <c r="P90" s="296" t="s">
        <v>46</v>
      </c>
      <c r="Q90" s="298"/>
      <c r="R90" s="299"/>
      <c r="S90" s="255"/>
      <c r="T90" s="44" t="s">
        <v>308</v>
      </c>
      <c r="U90" s="84"/>
      <c r="V90" s="253"/>
      <c r="W90" s="253"/>
      <c r="X90" s="253"/>
      <c r="Y90" s="254"/>
      <c r="Z90" s="254"/>
      <c r="AA90" s="254"/>
      <c r="AB90" s="84"/>
    </row>
    <row r="91" spans="1:31" s="79" customFormat="1" ht="33" customHeight="1">
      <c r="B91" s="81">
        <v>1</v>
      </c>
      <c r="C91" s="314" t="s">
        <v>235</v>
      </c>
      <c r="D91" s="315"/>
      <c r="E91" s="315"/>
      <c r="F91" s="316"/>
      <c r="G91" s="317" t="s">
        <v>229</v>
      </c>
      <c r="H91" s="315"/>
      <c r="I91" s="318"/>
      <c r="J91" s="314" t="s">
        <v>166</v>
      </c>
      <c r="K91" s="319"/>
      <c r="L91" s="320"/>
      <c r="M91" s="321" t="s">
        <v>231</v>
      </c>
      <c r="N91" s="315"/>
      <c r="O91" s="318"/>
      <c r="P91" s="321" t="s">
        <v>234</v>
      </c>
      <c r="Q91" s="322"/>
      <c r="R91" s="323"/>
      <c r="S91" s="255"/>
      <c r="T91" s="84" t="s">
        <v>300</v>
      </c>
      <c r="U91" s="84"/>
      <c r="V91" s="253"/>
      <c r="W91" s="253"/>
      <c r="X91" s="253"/>
      <c r="Y91" s="254"/>
      <c r="Z91" s="254"/>
      <c r="AA91" s="254"/>
      <c r="AB91" s="84"/>
    </row>
    <row r="92" spans="1:31" s="79" customFormat="1" ht="33" customHeight="1">
      <c r="B92" s="81">
        <v>2</v>
      </c>
      <c r="C92" s="314" t="s">
        <v>236</v>
      </c>
      <c r="D92" s="315"/>
      <c r="E92" s="315"/>
      <c r="F92" s="316"/>
      <c r="G92" s="317" t="s">
        <v>165</v>
      </c>
      <c r="H92" s="315"/>
      <c r="I92" s="318"/>
      <c r="J92" s="314" t="s">
        <v>171</v>
      </c>
      <c r="K92" s="319"/>
      <c r="L92" s="320"/>
      <c r="M92" s="321" t="s">
        <v>232</v>
      </c>
      <c r="N92" s="315"/>
      <c r="O92" s="318"/>
      <c r="P92" s="321" t="s">
        <v>233</v>
      </c>
      <c r="Q92" s="322"/>
      <c r="R92" s="323"/>
      <c r="S92" s="255"/>
      <c r="T92" s="84"/>
      <c r="U92" s="84"/>
      <c r="V92" s="253"/>
      <c r="W92" s="253"/>
      <c r="X92" s="253"/>
      <c r="Y92" s="254"/>
      <c r="Z92" s="254"/>
      <c r="AA92" s="254"/>
      <c r="AB92" s="84"/>
    </row>
    <row r="93" spans="1:31" s="79" customFormat="1" ht="33" customHeight="1">
      <c r="B93" s="241">
        <v>3</v>
      </c>
      <c r="C93" s="300" t="s">
        <v>237</v>
      </c>
      <c r="D93" s="301"/>
      <c r="E93" s="301"/>
      <c r="F93" s="302"/>
      <c r="G93" s="303" t="s">
        <v>171</v>
      </c>
      <c r="H93" s="301"/>
      <c r="I93" s="304"/>
      <c r="J93" s="300" t="s">
        <v>230</v>
      </c>
      <c r="K93" s="305"/>
      <c r="L93" s="306"/>
      <c r="M93" s="307" t="s">
        <v>233</v>
      </c>
      <c r="N93" s="301"/>
      <c r="O93" s="304"/>
      <c r="P93" s="307" t="s">
        <v>231</v>
      </c>
      <c r="Q93" s="308"/>
      <c r="R93" s="309"/>
      <c r="S93" s="255"/>
      <c r="T93" s="84"/>
      <c r="U93" s="84"/>
      <c r="V93" s="253"/>
      <c r="W93" s="253"/>
      <c r="X93" s="253"/>
      <c r="Y93" s="254"/>
      <c r="Z93" s="254"/>
      <c r="AA93" s="254"/>
      <c r="AB93" s="84"/>
    </row>
    <row r="94" spans="1:31" s="79" customFormat="1" ht="33" customHeight="1" thickBot="1">
      <c r="B94" s="82">
        <v>4</v>
      </c>
      <c r="C94" s="271" t="s">
        <v>238</v>
      </c>
      <c r="D94" s="272"/>
      <c r="E94" s="272"/>
      <c r="F94" s="273"/>
      <c r="G94" s="274" t="s">
        <v>166</v>
      </c>
      <c r="H94" s="272"/>
      <c r="I94" s="275"/>
      <c r="J94" s="271" t="s">
        <v>165</v>
      </c>
      <c r="K94" s="276"/>
      <c r="L94" s="277"/>
      <c r="M94" s="278" t="s">
        <v>234</v>
      </c>
      <c r="N94" s="272"/>
      <c r="O94" s="275"/>
      <c r="P94" s="278" t="s">
        <v>221</v>
      </c>
      <c r="Q94" s="279"/>
      <c r="R94" s="280"/>
      <c r="S94" s="255"/>
      <c r="T94" s="84"/>
      <c r="U94" s="84"/>
      <c r="V94" s="253"/>
      <c r="W94" s="253"/>
      <c r="X94" s="253"/>
      <c r="Y94" s="254"/>
      <c r="Z94" s="254"/>
      <c r="AA94" s="254"/>
      <c r="AB94" s="84"/>
    </row>
    <row r="95" spans="1:31" ht="19.2" customHeight="1">
      <c r="N95" s="32" t="s">
        <v>71</v>
      </c>
      <c r="AA95" s="38"/>
      <c r="AD95" s="32"/>
    </row>
    <row r="96" spans="1:31" ht="33" customHeight="1" thickBot="1">
      <c r="A96" s="79"/>
      <c r="B96" s="29"/>
      <c r="C96" s="230" t="s">
        <v>265</v>
      </c>
      <c r="G96" s="38"/>
      <c r="H96" s="39"/>
      <c r="I96" s="39"/>
      <c r="J96" s="39"/>
      <c r="K96" s="40"/>
      <c r="L96" s="40"/>
      <c r="M96" s="40"/>
      <c r="O96" s="86"/>
      <c r="P96" s="86"/>
      <c r="Q96" s="86"/>
      <c r="R96" s="86"/>
      <c r="S96" s="87"/>
      <c r="T96" s="88"/>
      <c r="U96" s="88"/>
      <c r="V96" s="88"/>
      <c r="W96" s="88"/>
      <c r="X96" s="89"/>
      <c r="Y96" s="89"/>
      <c r="Z96" s="89"/>
      <c r="AA96" s="89"/>
      <c r="AB96" s="79"/>
      <c r="AC96" s="43" t="s">
        <v>48</v>
      </c>
      <c r="AD96" s="32"/>
      <c r="AE96" s="117"/>
    </row>
    <row r="97" spans="1:31" ht="33" customHeight="1">
      <c r="B97" s="421" t="s">
        <v>74</v>
      </c>
      <c r="C97" s="422"/>
      <c r="D97" s="423"/>
      <c r="E97" s="427" t="str">
        <f>IF(B99="","",B99)</f>
        <v>マーレ</v>
      </c>
      <c r="F97" s="428"/>
      <c r="G97" s="429"/>
      <c r="H97" s="433" t="str">
        <f>IF(B101="","",B101)</f>
        <v>錦田</v>
      </c>
      <c r="I97" s="428"/>
      <c r="J97" s="429"/>
      <c r="K97" s="433" t="str">
        <f>IF(B103="","",B103)</f>
        <v>長岡</v>
      </c>
      <c r="L97" s="428"/>
      <c r="M97" s="429"/>
      <c r="N97" s="433" t="str">
        <f>IF(B105="","",B105)</f>
        <v>サウスフィールド</v>
      </c>
      <c r="O97" s="428"/>
      <c r="P97" s="429"/>
      <c r="Q97" s="433" t="str">
        <f>IF(B107="","",B107)</f>
        <v>山田エルマーノ</v>
      </c>
      <c r="R97" s="428"/>
      <c r="S97" s="435"/>
      <c r="T97" s="415" t="s">
        <v>2</v>
      </c>
      <c r="U97" s="416"/>
      <c r="V97" s="419" t="s">
        <v>3</v>
      </c>
      <c r="W97" s="416"/>
      <c r="X97" s="393" t="s">
        <v>4</v>
      </c>
      <c r="Y97" s="393" t="s">
        <v>5</v>
      </c>
      <c r="Z97" s="393" t="s">
        <v>6</v>
      </c>
      <c r="AA97" s="393" t="s">
        <v>7</v>
      </c>
      <c r="AB97" s="395" t="s">
        <v>8</v>
      </c>
      <c r="AC97" s="397" t="s">
        <v>1</v>
      </c>
      <c r="AD97" s="32"/>
      <c r="AE97" s="117"/>
    </row>
    <row r="98" spans="1:31" ht="25.2" customHeight="1" thickBot="1">
      <c r="B98" s="424"/>
      <c r="C98" s="425"/>
      <c r="D98" s="426"/>
      <c r="E98" s="430"/>
      <c r="F98" s="431"/>
      <c r="G98" s="432"/>
      <c r="H98" s="434"/>
      <c r="I98" s="431"/>
      <c r="J98" s="432"/>
      <c r="K98" s="434"/>
      <c r="L98" s="431"/>
      <c r="M98" s="432"/>
      <c r="N98" s="434"/>
      <c r="O98" s="431"/>
      <c r="P98" s="432"/>
      <c r="Q98" s="434"/>
      <c r="R98" s="431"/>
      <c r="S98" s="436"/>
      <c r="T98" s="417"/>
      <c r="U98" s="418"/>
      <c r="V98" s="420"/>
      <c r="W98" s="418"/>
      <c r="X98" s="394"/>
      <c r="Y98" s="394"/>
      <c r="Z98" s="394"/>
      <c r="AA98" s="394"/>
      <c r="AB98" s="396"/>
      <c r="AC98" s="398"/>
      <c r="AD98" s="32"/>
      <c r="AE98" s="116"/>
    </row>
    <row r="99" spans="1:31" ht="25.2" customHeight="1">
      <c r="A99" s="360" t="s">
        <v>184</v>
      </c>
      <c r="B99" s="399" t="s">
        <v>192</v>
      </c>
      <c r="C99" s="400"/>
      <c r="D99" s="401"/>
      <c r="E99" s="405"/>
      <c r="F99" s="406"/>
      <c r="G99" s="407"/>
      <c r="H99" s="50"/>
      <c r="I99" s="51" t="str">
        <f>IF(H100="","",IF(H100=J100,"△",IF(H100&gt;=J100,"○","×")))</f>
        <v/>
      </c>
      <c r="J99" s="52"/>
      <c r="K99" s="50"/>
      <c r="L99" s="51" t="str">
        <f>IF(K100="","",IF(K100=M100,"△",IF(K100&gt;=M100,"○","×")))</f>
        <v/>
      </c>
      <c r="M99" s="53"/>
      <c r="N99" s="39"/>
      <c r="O99" s="51" t="str">
        <f>IF(N100="","",IF(N100=P100,"△",IF(N100&gt;=P100,"○","×")))</f>
        <v/>
      </c>
      <c r="P99" s="53"/>
      <c r="Q99" s="39"/>
      <c r="R99" s="51" t="str">
        <f>IF(Q100="","",IF(Q100=S100,"△",IF(Q100&gt;=S100,"○","×")))</f>
        <v/>
      </c>
      <c r="S99" s="53"/>
      <c r="T99" s="411" t="str">
        <f>IF(AND($I99="",$L99="",$O99="",$R99=""),"",COUNTIF($E99:$S99,"○"))</f>
        <v/>
      </c>
      <c r="U99" s="412"/>
      <c r="V99" s="413" t="str">
        <f>IF(AND($I99="",$L99="",$O99="",$R99=""),"",COUNTIF($E99:$S99,"△"))</f>
        <v/>
      </c>
      <c r="W99" s="412"/>
      <c r="X99" s="414" t="str">
        <f>IF(AND($I99="",$L99="",$O99="",$R99=""),"",COUNTIF($E99:$S99,"×"))</f>
        <v/>
      </c>
      <c r="Y99" s="414" t="str">
        <f>IF(T99="","",(T99*3)+(V99*1))</f>
        <v/>
      </c>
      <c r="Z99" s="414" t="str">
        <f>IF(T99="","",SUM(H100,K100,N100,Q100))</f>
        <v/>
      </c>
      <c r="AA99" s="414" t="str">
        <f>IF(T99="","",SUM(J100,M100,P100,S100))</f>
        <v/>
      </c>
      <c r="AB99" s="414" t="str">
        <f>IF(T99="","",Z99-AA99)</f>
        <v/>
      </c>
      <c r="AC99" s="391" t="str">
        <f>IF(AD99="","",RANK(AD99,$AD99:$AD108,0))</f>
        <v/>
      </c>
      <c r="AD99" s="343" t="str">
        <f>IF(AB99="","",$Y99*100+$AB99*10+Z99)</f>
        <v/>
      </c>
      <c r="AE99" s="116"/>
    </row>
    <row r="100" spans="1:31" ht="25.2" customHeight="1">
      <c r="A100" s="360"/>
      <c r="B100" s="402"/>
      <c r="C100" s="403"/>
      <c r="D100" s="404"/>
      <c r="E100" s="408"/>
      <c r="F100" s="409"/>
      <c r="G100" s="410"/>
      <c r="H100" s="55" t="str">
        <f>IF(G102="","",G102)</f>
        <v/>
      </c>
      <c r="I100" s="56" t="s">
        <v>0</v>
      </c>
      <c r="J100" s="57" t="str">
        <f>IF(E102="","",E102)</f>
        <v/>
      </c>
      <c r="K100" s="58" t="str">
        <f>IF(G104="","",G104)</f>
        <v/>
      </c>
      <c r="L100" s="51" t="s">
        <v>0</v>
      </c>
      <c r="M100" s="51" t="str">
        <f>IF(E104="","",E104)</f>
        <v/>
      </c>
      <c r="N100" s="58" t="str">
        <f>IF(G106="","",G106)</f>
        <v/>
      </c>
      <c r="O100" s="51" t="s">
        <v>0</v>
      </c>
      <c r="P100" s="59" t="str">
        <f>IF(E106="","",E106)</f>
        <v/>
      </c>
      <c r="Q100" s="58" t="str">
        <f>IF(G108="","",G108)</f>
        <v/>
      </c>
      <c r="R100" s="51" t="s">
        <v>0</v>
      </c>
      <c r="S100" s="59" t="str">
        <f>IF(E108="","",E108)</f>
        <v/>
      </c>
      <c r="T100" s="387"/>
      <c r="U100" s="388"/>
      <c r="V100" s="389"/>
      <c r="W100" s="388"/>
      <c r="X100" s="349"/>
      <c r="Y100" s="349"/>
      <c r="Z100" s="349"/>
      <c r="AA100" s="349"/>
      <c r="AB100" s="349"/>
      <c r="AC100" s="392"/>
      <c r="AD100" s="343"/>
      <c r="AE100" s="116"/>
    </row>
    <row r="101" spans="1:31" ht="25.2" customHeight="1">
      <c r="A101" s="360" t="s">
        <v>185</v>
      </c>
      <c r="B101" s="361" t="s">
        <v>161</v>
      </c>
      <c r="C101" s="362"/>
      <c r="D101" s="363"/>
      <c r="E101" s="60"/>
      <c r="F101" s="51" t="str">
        <f>IF(E102="","",IF(E102=G102,"△",IF(E102&gt;=G102,"○","×")))</f>
        <v/>
      </c>
      <c r="G101" s="61"/>
      <c r="H101" s="354"/>
      <c r="I101" s="355"/>
      <c r="J101" s="383"/>
      <c r="K101" s="62"/>
      <c r="L101" s="63" t="str">
        <f>IF(K102="","",IF(K102=M102,"△",IF(K102&gt;=M102,"○","×")))</f>
        <v/>
      </c>
      <c r="M101" s="64"/>
      <c r="N101" s="62"/>
      <c r="O101" s="63" t="str">
        <f>IF(N102="","",IF(N102=P102,"△",IF(N102&gt;=P102,"○","×")))</f>
        <v/>
      </c>
      <c r="P101" s="64"/>
      <c r="Q101" s="62"/>
      <c r="R101" s="63" t="str">
        <f>IF(Q102="","",IF(Q102=S102,"△",IF(Q102&gt;=S102,"○","×")))</f>
        <v/>
      </c>
      <c r="S101" s="64"/>
      <c r="T101" s="367" t="str">
        <f>IF(AND($F101="",$L101="",$O101="",$R101=""),"",COUNTIF($E101:$S101,"○"))</f>
        <v/>
      </c>
      <c r="U101" s="368"/>
      <c r="V101" s="371" t="str">
        <f>IF(AND($F101="",$L101="",$O101="",$R101=""),"",COUNTIF($E101:$S101,"△"))</f>
        <v/>
      </c>
      <c r="W101" s="368"/>
      <c r="X101" s="348" t="str">
        <f>IF(AND($F101="",$L101="",$R101="",$O101=""),"",COUNTIF($E101:$S101,"×"))</f>
        <v/>
      </c>
      <c r="Y101" s="348" t="str">
        <f>IF(T101="","",(T101*3)+(V101*1))</f>
        <v/>
      </c>
      <c r="Z101" s="348" t="str">
        <f>IF(T101="","",SUM(E102,K102,N102,Q102))</f>
        <v/>
      </c>
      <c r="AA101" s="348" t="str">
        <f>IF(T101="","",SUM(G102,M102,P102,S102))</f>
        <v/>
      </c>
      <c r="AB101" s="348" t="str">
        <f>IF(T101="","",Z101-AA101)</f>
        <v/>
      </c>
      <c r="AC101" s="346" t="str">
        <f>IF(AD101="","",RANK(AD101,$AD99:$AD108,0))</f>
        <v/>
      </c>
      <c r="AD101" s="343" t="str">
        <f>IF(AB101="","",$Y101*100+$AB101*10+Z101)</f>
        <v/>
      </c>
      <c r="AE101" s="116"/>
    </row>
    <row r="102" spans="1:31" ht="25.2" customHeight="1">
      <c r="A102" s="360"/>
      <c r="B102" s="380"/>
      <c r="C102" s="381"/>
      <c r="D102" s="382"/>
      <c r="E102" s="65"/>
      <c r="F102" s="66" t="s">
        <v>0</v>
      </c>
      <c r="G102" s="67"/>
      <c r="H102" s="384"/>
      <c r="I102" s="385"/>
      <c r="J102" s="386"/>
      <c r="K102" s="55" t="str">
        <f>IF(J104="","",J104)</f>
        <v/>
      </c>
      <c r="L102" s="56" t="s">
        <v>0</v>
      </c>
      <c r="M102" s="56" t="str">
        <f>IF(H104="","",H104)</f>
        <v/>
      </c>
      <c r="N102" s="58" t="str">
        <f>IF(J106="","",J106)</f>
        <v/>
      </c>
      <c r="O102" s="51" t="s">
        <v>0</v>
      </c>
      <c r="P102" s="51" t="str">
        <f>IF(H106="","",H106)</f>
        <v/>
      </c>
      <c r="Q102" s="58" t="str">
        <f>IF(J108="","",J108)</f>
        <v/>
      </c>
      <c r="R102" s="51" t="s">
        <v>0</v>
      </c>
      <c r="S102" s="51" t="str">
        <f>IF(H108="","",H108)</f>
        <v/>
      </c>
      <c r="T102" s="387"/>
      <c r="U102" s="388"/>
      <c r="V102" s="389"/>
      <c r="W102" s="388"/>
      <c r="X102" s="349"/>
      <c r="Y102" s="350"/>
      <c r="Z102" s="350"/>
      <c r="AA102" s="350"/>
      <c r="AB102" s="350"/>
      <c r="AC102" s="392"/>
      <c r="AD102" s="343"/>
      <c r="AE102" s="116"/>
    </row>
    <row r="103" spans="1:31" ht="25.35" customHeight="1">
      <c r="A103" s="360" t="s">
        <v>186</v>
      </c>
      <c r="B103" s="361" t="s">
        <v>167</v>
      </c>
      <c r="C103" s="362"/>
      <c r="D103" s="363"/>
      <c r="E103" s="60"/>
      <c r="F103" s="51" t="str">
        <f>IF(E104="","",IF(E104=G104,"△",IF(E104&gt;=G104,"○","×")))</f>
        <v/>
      </c>
      <c r="G103" s="61"/>
      <c r="H103" s="68"/>
      <c r="I103" s="51" t="str">
        <f>IF(H104="","",IF(H104=J104,"△",IF(H104&gt;=J104,"○","×")))</f>
        <v/>
      </c>
      <c r="J103" s="61"/>
      <c r="K103" s="354"/>
      <c r="L103" s="355"/>
      <c r="M103" s="383"/>
      <c r="N103" s="62"/>
      <c r="O103" s="63" t="str">
        <f>IF(N104="","",IF(N104=P104,"△",IF(N104&gt;=P104,"○","×")))</f>
        <v/>
      </c>
      <c r="P103" s="64"/>
      <c r="Q103" s="62"/>
      <c r="R103" s="63" t="str">
        <f>IF(Q104="","",IF(Q104=S104,"△",IF(Q104&gt;=S104,"○","×")))</f>
        <v/>
      </c>
      <c r="S103" s="64"/>
      <c r="T103" s="367" t="str">
        <f>IF(AND($F103="",$I103="",$O103="",$R103=""),"",COUNTIF($E103:$S103,"○"))</f>
        <v/>
      </c>
      <c r="U103" s="368"/>
      <c r="V103" s="371" t="str">
        <f>IF(AND($I103="",$F103="",$O103="",$R103=""),"",COUNTIF($E103:$S103,"△"))</f>
        <v/>
      </c>
      <c r="W103" s="368"/>
      <c r="X103" s="348" t="str">
        <f>IF(AND($I103="",$F103="",$O103="",$R103=""),"",COUNTIF($E103:$S103,"×"))</f>
        <v/>
      </c>
      <c r="Y103" s="348" t="str">
        <f>IF(T103="","",(T103*3)+(V103*1))</f>
        <v/>
      </c>
      <c r="Z103" s="348" t="str">
        <f>IF(T103="","",SUM(E104,H104,N104,Q104))</f>
        <v/>
      </c>
      <c r="AA103" s="348" t="str">
        <f>IF(T103="","",SUM(G104,J104,P104,S104))</f>
        <v/>
      </c>
      <c r="AB103" s="348" t="str">
        <f>IF(T103="","",Z103-AA103)</f>
        <v/>
      </c>
      <c r="AC103" s="346" t="str">
        <f>IF(AD103="","",RANK(AD103,$AD99:$AD108,0))</f>
        <v/>
      </c>
      <c r="AD103" s="343" t="str">
        <f>IF(AB103="","",$Y103*100+$AB103*10+Z103)</f>
        <v/>
      </c>
      <c r="AE103" s="116"/>
    </row>
    <row r="104" spans="1:31" ht="25.2" customHeight="1">
      <c r="A104" s="360"/>
      <c r="B104" s="380"/>
      <c r="C104" s="381"/>
      <c r="D104" s="382"/>
      <c r="E104" s="65"/>
      <c r="F104" s="66" t="s">
        <v>0</v>
      </c>
      <c r="G104" s="67"/>
      <c r="H104" s="69"/>
      <c r="I104" s="66" t="s">
        <v>0</v>
      </c>
      <c r="J104" s="67"/>
      <c r="K104" s="384"/>
      <c r="L104" s="385"/>
      <c r="M104" s="386"/>
      <c r="N104" s="55" t="str">
        <f>IF(M106="","",M106)</f>
        <v/>
      </c>
      <c r="O104" s="56" t="s">
        <v>0</v>
      </c>
      <c r="P104" s="56" t="str">
        <f>IF(K106="","",K106)</f>
        <v/>
      </c>
      <c r="Q104" s="55" t="str">
        <f>IF(M108="","",M108)</f>
        <v/>
      </c>
      <c r="R104" s="56" t="s">
        <v>0</v>
      </c>
      <c r="S104" s="56" t="str">
        <f>IF(K108="","",K108)</f>
        <v/>
      </c>
      <c r="T104" s="387"/>
      <c r="U104" s="388"/>
      <c r="V104" s="389"/>
      <c r="W104" s="388"/>
      <c r="X104" s="349"/>
      <c r="Y104" s="350"/>
      <c r="Z104" s="350"/>
      <c r="AA104" s="350"/>
      <c r="AB104" s="350"/>
      <c r="AC104" s="351"/>
      <c r="AD104" s="343"/>
      <c r="AE104" s="116"/>
    </row>
    <row r="105" spans="1:31" ht="25.35" customHeight="1">
      <c r="A105" s="360" t="s">
        <v>187</v>
      </c>
      <c r="B105" s="361" t="s">
        <v>193</v>
      </c>
      <c r="C105" s="362"/>
      <c r="D105" s="363"/>
      <c r="E105" s="70"/>
      <c r="F105" s="63" t="str">
        <f>IF(E106="","",IF(E106=G106,"△",IF(E106&gt;=G106,"○","×")))</f>
        <v/>
      </c>
      <c r="G105" s="71"/>
      <c r="H105" s="72"/>
      <c r="I105" s="63" t="str">
        <f>IF(H106="","",IF(H106=J106,"△",IF(H106&gt;=J106,"○","×")))</f>
        <v/>
      </c>
      <c r="J105" s="71"/>
      <c r="K105" s="72"/>
      <c r="L105" s="63" t="str">
        <f>IF(K106="","",IF(K106=M106,"△",IF(K106&gt;=M106,"○","×")))</f>
        <v/>
      </c>
      <c r="M105" s="71"/>
      <c r="N105" s="354"/>
      <c r="O105" s="355"/>
      <c r="P105" s="383"/>
      <c r="Q105" s="62"/>
      <c r="R105" s="63" t="str">
        <f>IF(Q106="","",IF(Q106=S106,"△",IF(Q106&gt;=S106,"○","×")))</f>
        <v/>
      </c>
      <c r="S105" s="64"/>
      <c r="T105" s="367" t="str">
        <f>IF(AND($F105="",$I105="",$L105="",$R105=""),"",COUNTIF($E105:$S105,"○"))</f>
        <v/>
      </c>
      <c r="U105" s="368"/>
      <c r="V105" s="371" t="str">
        <f>IF(AND($I105="",$L105="",$F105="",$R105=""),"",COUNTIF($E105:$S105,"△"))</f>
        <v/>
      </c>
      <c r="W105" s="368"/>
      <c r="X105" s="348" t="str">
        <f>IF(AND($I105="",$L105="",$R105="",$F105=""),"",COUNTIF($E105:$S105,"×"))</f>
        <v/>
      </c>
      <c r="Y105" s="390" t="str">
        <f>IF(T105="","",(T105*3)+(V105*1))</f>
        <v/>
      </c>
      <c r="Z105" s="348" t="str">
        <f>IF(T105="","",SUM(E106,H106,K106,Q106))</f>
        <v/>
      </c>
      <c r="AA105" s="348" t="str">
        <f>IF(T105="","",SUM(G106,J106,M106,S106))</f>
        <v/>
      </c>
      <c r="AB105" s="348" t="str">
        <f>IF(T105="","",Z105-AA105)</f>
        <v/>
      </c>
      <c r="AC105" s="346" t="str">
        <f>IF(AD105="","",RANK(AD105,$AD99:$AD108,0))</f>
        <v/>
      </c>
      <c r="AD105" s="343" t="str">
        <f>IF(AB105="","",$Y105*100+$AB105*10+Z105)</f>
        <v/>
      </c>
      <c r="AE105" s="116"/>
    </row>
    <row r="106" spans="1:31" ht="25.35" customHeight="1">
      <c r="A106" s="360"/>
      <c r="B106" s="380"/>
      <c r="C106" s="381"/>
      <c r="D106" s="382"/>
      <c r="E106" s="65"/>
      <c r="F106" s="66" t="s">
        <v>0</v>
      </c>
      <c r="G106" s="67"/>
      <c r="H106" s="69"/>
      <c r="I106" s="66" t="s">
        <v>0</v>
      </c>
      <c r="J106" s="67"/>
      <c r="K106" s="69"/>
      <c r="L106" s="66" t="s">
        <v>0</v>
      </c>
      <c r="M106" s="67"/>
      <c r="N106" s="384"/>
      <c r="O106" s="385"/>
      <c r="P106" s="386"/>
      <c r="Q106" s="55" t="str">
        <f>IF(P108="","",P108)</f>
        <v/>
      </c>
      <c r="R106" s="56" t="s">
        <v>0</v>
      </c>
      <c r="S106" s="56" t="str">
        <f>IF(N108="","",N108)</f>
        <v/>
      </c>
      <c r="T106" s="387"/>
      <c r="U106" s="388"/>
      <c r="V106" s="389"/>
      <c r="W106" s="388"/>
      <c r="X106" s="350"/>
      <c r="Y106" s="390"/>
      <c r="Z106" s="349"/>
      <c r="AA106" s="349"/>
      <c r="AB106" s="350"/>
      <c r="AC106" s="351"/>
      <c r="AD106" s="343"/>
      <c r="AE106" s="115"/>
    </row>
    <row r="107" spans="1:31" ht="25.35" customHeight="1">
      <c r="A107" s="360"/>
      <c r="B107" s="361" t="s">
        <v>194</v>
      </c>
      <c r="C107" s="362"/>
      <c r="D107" s="363"/>
      <c r="E107" s="70"/>
      <c r="F107" s="63" t="str">
        <f>IF(E108="","",IF(E108=G108,"△",IF(E108&gt;=G108,"○","×")))</f>
        <v/>
      </c>
      <c r="G107" s="71"/>
      <c r="H107" s="72"/>
      <c r="I107" s="63" t="str">
        <f>IF(H108="","",IF(H108=J108,"△",IF(H108&gt;=J108,"○","×")))</f>
        <v/>
      </c>
      <c r="J107" s="71"/>
      <c r="K107" s="72"/>
      <c r="L107" s="63" t="str">
        <f>IF(K108="","",IF(K108=M108,"△",IF(K108&gt;=M108,"○","×")))</f>
        <v/>
      </c>
      <c r="M107" s="71"/>
      <c r="N107" s="72"/>
      <c r="O107" s="63" t="str">
        <f>IF(N108="","",IF(N108=P108,"△",IF(N108&gt;=P108,"○","×")))</f>
        <v/>
      </c>
      <c r="P107" s="71"/>
      <c r="Q107" s="354"/>
      <c r="R107" s="355"/>
      <c r="S107" s="356"/>
      <c r="T107" s="367" t="str">
        <f>IF(AND($F107="",$I107="",$L107="",$O107=""),"",COUNTIF($E107:$S107,"○"))</f>
        <v/>
      </c>
      <c r="U107" s="368"/>
      <c r="V107" s="371" t="str">
        <f>IF(AND($F107="",$I107="",$L107="",$O107=""),"",COUNTIF($E107:$S107,"△"))</f>
        <v/>
      </c>
      <c r="W107" s="368"/>
      <c r="X107" s="377" t="str">
        <f>IF(AND($F107="",$I107="",$L107="",$O107=""),"",COUNTIF($E107:$P107,"×"))</f>
        <v/>
      </c>
      <c r="Y107" s="349" t="str">
        <f>IF(T107="","",(T107*3)+(V107*1))</f>
        <v/>
      </c>
      <c r="Z107" s="377" t="str">
        <f>IF(T107="","",SUM(E108,H108,K108,N108))</f>
        <v/>
      </c>
      <c r="AA107" s="348" t="str">
        <f>IF(T107="","",SUM(G108,J108,M108,P108))</f>
        <v/>
      </c>
      <c r="AB107" s="348" t="str">
        <f>IF(T107="","",Z107-AA107)</f>
        <v/>
      </c>
      <c r="AC107" s="346" t="str">
        <f>IF(AD107="","",RANK(AD107,$AD99:$AD108,0))</f>
        <v/>
      </c>
      <c r="AD107" s="343" t="str">
        <f>IF(AB107="","",$Y107*100+$AB107*10+Z107)</f>
        <v/>
      </c>
      <c r="AE107" s="30"/>
    </row>
    <row r="108" spans="1:31" ht="25.35" customHeight="1" thickBot="1">
      <c r="A108" s="360"/>
      <c r="B108" s="364"/>
      <c r="C108" s="365"/>
      <c r="D108" s="366"/>
      <c r="E108" s="73"/>
      <c r="F108" s="74" t="s">
        <v>0</v>
      </c>
      <c r="G108" s="75"/>
      <c r="H108" s="76"/>
      <c r="I108" s="74" t="s">
        <v>0</v>
      </c>
      <c r="J108" s="75"/>
      <c r="K108" s="76"/>
      <c r="L108" s="74" t="s">
        <v>0</v>
      </c>
      <c r="M108" s="75"/>
      <c r="N108" s="76"/>
      <c r="O108" s="74" t="s">
        <v>0</v>
      </c>
      <c r="P108" s="75"/>
      <c r="Q108" s="357"/>
      <c r="R108" s="358"/>
      <c r="S108" s="359"/>
      <c r="T108" s="369"/>
      <c r="U108" s="370"/>
      <c r="V108" s="372"/>
      <c r="W108" s="370"/>
      <c r="X108" s="378"/>
      <c r="Y108" s="376"/>
      <c r="Z108" s="378"/>
      <c r="AA108" s="379"/>
      <c r="AB108" s="379"/>
      <c r="AC108" s="347"/>
      <c r="AD108" s="343"/>
      <c r="AE108" s="30"/>
    </row>
    <row r="109" spans="1:31" ht="33" customHeight="1" thickBot="1">
      <c r="H109" s="77"/>
      <c r="I109" s="77"/>
      <c r="J109" s="77"/>
      <c r="K109" s="77"/>
      <c r="L109" s="77"/>
      <c r="M109" s="77"/>
      <c r="T109" s="78"/>
      <c r="AA109" s="38"/>
      <c r="AE109" s="30"/>
    </row>
    <row r="110" spans="1:31" ht="33" customHeight="1">
      <c r="A110" s="79"/>
      <c r="B110" s="329" t="s">
        <v>267</v>
      </c>
      <c r="C110" s="330"/>
      <c r="D110" s="330"/>
      <c r="E110" s="330"/>
      <c r="F110" s="331"/>
      <c r="G110" s="332" t="s">
        <v>242</v>
      </c>
      <c r="H110" s="333"/>
      <c r="I110" s="333"/>
      <c r="J110" s="333"/>
      <c r="K110" s="333"/>
      <c r="L110" s="333"/>
      <c r="M110" s="333"/>
      <c r="N110" s="333"/>
      <c r="O110" s="333"/>
      <c r="P110" s="333"/>
      <c r="Q110" s="333"/>
      <c r="R110" s="334"/>
      <c r="S110" s="250"/>
      <c r="T110" s="251"/>
      <c r="U110" s="251"/>
      <c r="V110" s="251"/>
      <c r="W110" s="251"/>
      <c r="X110" s="251"/>
      <c r="Y110" s="251"/>
      <c r="Z110" s="251"/>
      <c r="AA110" s="251"/>
      <c r="AB110" s="251"/>
      <c r="AC110" s="79"/>
      <c r="AE110" s="30"/>
    </row>
    <row r="111" spans="1:31" ht="33" customHeight="1">
      <c r="A111" s="79"/>
      <c r="B111" s="80"/>
      <c r="C111" s="293" t="s">
        <v>9</v>
      </c>
      <c r="D111" s="294"/>
      <c r="E111" s="294"/>
      <c r="F111" s="295"/>
      <c r="G111" s="310" t="s">
        <v>12</v>
      </c>
      <c r="H111" s="294"/>
      <c r="I111" s="294"/>
      <c r="J111" s="294"/>
      <c r="K111" s="294"/>
      <c r="L111" s="297"/>
      <c r="M111" s="296" t="s">
        <v>45</v>
      </c>
      <c r="N111" s="294"/>
      <c r="O111" s="297"/>
      <c r="P111" s="296" t="s">
        <v>46</v>
      </c>
      <c r="Q111" s="298"/>
      <c r="R111" s="299"/>
      <c r="S111" s="252"/>
      <c r="T111" s="44" t="s">
        <v>307</v>
      </c>
      <c r="U111" s="79"/>
      <c r="V111" s="79"/>
      <c r="W111" s="79"/>
      <c r="X111" s="79"/>
      <c r="Y111" s="46"/>
      <c r="Z111" s="42"/>
      <c r="AA111" s="352"/>
      <c r="AB111" s="353"/>
      <c r="AC111" s="79"/>
      <c r="AE111" s="30"/>
    </row>
    <row r="112" spans="1:31" ht="33" customHeight="1">
      <c r="A112" s="79"/>
      <c r="B112" s="81">
        <v>1</v>
      </c>
      <c r="C112" s="373" t="s">
        <v>252</v>
      </c>
      <c r="D112" s="374"/>
      <c r="E112" s="374"/>
      <c r="F112" s="375"/>
      <c r="G112" s="317" t="s">
        <v>243</v>
      </c>
      <c r="H112" s="315"/>
      <c r="I112" s="318"/>
      <c r="J112" s="314" t="s">
        <v>194</v>
      </c>
      <c r="K112" s="319"/>
      <c r="L112" s="320"/>
      <c r="M112" s="321" t="s">
        <v>247</v>
      </c>
      <c r="N112" s="322"/>
      <c r="O112" s="322"/>
      <c r="P112" s="322"/>
      <c r="Q112" s="322"/>
      <c r="R112" s="323"/>
      <c r="S112" s="244"/>
      <c r="T112" s="84" t="s">
        <v>309</v>
      </c>
      <c r="U112" s="245"/>
      <c r="V112" s="245"/>
      <c r="W112" s="245"/>
      <c r="X112" s="245"/>
      <c r="Y112" s="246"/>
      <c r="Z112" s="247"/>
      <c r="AA112" s="246"/>
      <c r="AB112" s="84"/>
      <c r="AC112" s="79"/>
      <c r="AE112" s="30"/>
    </row>
    <row r="113" spans="1:31" ht="33" customHeight="1">
      <c r="A113" s="79"/>
      <c r="B113" s="81">
        <v>2</v>
      </c>
      <c r="C113" s="373" t="s">
        <v>250</v>
      </c>
      <c r="D113" s="374"/>
      <c r="E113" s="374"/>
      <c r="F113" s="375"/>
      <c r="G113" s="317" t="s">
        <v>194</v>
      </c>
      <c r="H113" s="315"/>
      <c r="I113" s="318"/>
      <c r="J113" s="314" t="s">
        <v>244</v>
      </c>
      <c r="K113" s="319"/>
      <c r="L113" s="320"/>
      <c r="M113" s="321" t="s">
        <v>248</v>
      </c>
      <c r="N113" s="327"/>
      <c r="O113" s="327"/>
      <c r="P113" s="327"/>
      <c r="Q113" s="327"/>
      <c r="R113" s="328"/>
      <c r="S113" s="244"/>
      <c r="T113" s="245"/>
      <c r="U113" s="245"/>
      <c r="V113" s="245"/>
      <c r="W113" s="245"/>
      <c r="X113" s="245"/>
      <c r="Y113" s="246"/>
      <c r="Z113" s="247"/>
      <c r="AA113" s="246"/>
      <c r="AB113" s="84"/>
      <c r="AC113" s="79"/>
      <c r="AE113" s="30"/>
    </row>
    <row r="114" spans="1:31" ht="33" customHeight="1" thickBot="1">
      <c r="A114" s="79"/>
      <c r="B114" s="82">
        <v>3</v>
      </c>
      <c r="C114" s="324" t="s">
        <v>251</v>
      </c>
      <c r="D114" s="325"/>
      <c r="E114" s="325"/>
      <c r="F114" s="326"/>
      <c r="G114" s="274" t="s">
        <v>246</v>
      </c>
      <c r="H114" s="272"/>
      <c r="I114" s="275"/>
      <c r="J114" s="271" t="s">
        <v>245</v>
      </c>
      <c r="K114" s="276"/>
      <c r="L114" s="277"/>
      <c r="M114" s="278" t="s">
        <v>249</v>
      </c>
      <c r="N114" s="279"/>
      <c r="O114" s="279"/>
      <c r="P114" s="279"/>
      <c r="Q114" s="279"/>
      <c r="R114" s="280"/>
      <c r="S114" s="244"/>
      <c r="T114" s="245"/>
      <c r="U114" s="245"/>
      <c r="V114" s="245"/>
      <c r="W114" s="245"/>
      <c r="X114" s="245"/>
      <c r="Y114" s="246"/>
      <c r="Z114" s="247"/>
      <c r="AA114" s="246"/>
      <c r="AB114" s="84"/>
      <c r="AC114" s="79"/>
      <c r="AE114" s="30"/>
    </row>
    <row r="115" spans="1:31" ht="33" customHeight="1">
      <c r="A115" s="79"/>
      <c r="B115" s="329" t="s">
        <v>269</v>
      </c>
      <c r="C115" s="330"/>
      <c r="D115" s="330"/>
      <c r="E115" s="330"/>
      <c r="F115" s="331"/>
      <c r="G115" s="332" t="s">
        <v>262</v>
      </c>
      <c r="H115" s="333"/>
      <c r="I115" s="333"/>
      <c r="J115" s="333"/>
      <c r="K115" s="333"/>
      <c r="L115" s="333"/>
      <c r="M115" s="333"/>
      <c r="N115" s="333"/>
      <c r="O115" s="333"/>
      <c r="P115" s="333"/>
      <c r="Q115" s="333"/>
      <c r="R115" s="334"/>
      <c r="S115" s="244"/>
      <c r="T115" s="245"/>
      <c r="U115" s="245"/>
      <c r="V115" s="245"/>
      <c r="W115" s="245"/>
      <c r="X115" s="245"/>
      <c r="Y115" s="246"/>
      <c r="Z115" s="247"/>
      <c r="AA115" s="246"/>
      <c r="AB115" s="84"/>
      <c r="AC115" s="79"/>
      <c r="AE115" s="30"/>
    </row>
    <row r="116" spans="1:31" ht="33" customHeight="1">
      <c r="A116" s="79"/>
      <c r="B116" s="80"/>
      <c r="C116" s="293" t="s">
        <v>9</v>
      </c>
      <c r="D116" s="294"/>
      <c r="E116" s="294"/>
      <c r="F116" s="295"/>
      <c r="G116" s="310" t="s">
        <v>12</v>
      </c>
      <c r="H116" s="294"/>
      <c r="I116" s="294"/>
      <c r="J116" s="294"/>
      <c r="K116" s="294"/>
      <c r="L116" s="297"/>
      <c r="M116" s="296" t="s">
        <v>45</v>
      </c>
      <c r="N116" s="294"/>
      <c r="O116" s="297"/>
      <c r="P116" s="296" t="s">
        <v>46</v>
      </c>
      <c r="Q116" s="298"/>
      <c r="R116" s="299"/>
      <c r="S116" s="244"/>
      <c r="T116" s="44" t="s">
        <v>307</v>
      </c>
      <c r="U116" s="245"/>
      <c r="V116" s="245"/>
      <c r="W116" s="245"/>
      <c r="X116" s="245"/>
      <c r="Y116" s="246"/>
      <c r="Z116" s="247"/>
      <c r="AA116" s="246"/>
      <c r="AB116" s="84"/>
      <c r="AC116" s="79"/>
      <c r="AE116" s="30"/>
    </row>
    <row r="117" spans="1:31" ht="33" customHeight="1">
      <c r="A117" s="79"/>
      <c r="B117" s="81">
        <v>1</v>
      </c>
      <c r="C117" s="314" t="s">
        <v>235</v>
      </c>
      <c r="D117" s="315"/>
      <c r="E117" s="315"/>
      <c r="F117" s="316"/>
      <c r="G117" s="317" t="s">
        <v>194</v>
      </c>
      <c r="H117" s="315"/>
      <c r="I117" s="318"/>
      <c r="J117" s="314" t="s">
        <v>253</v>
      </c>
      <c r="K117" s="319"/>
      <c r="L117" s="320"/>
      <c r="M117" s="321" t="s">
        <v>261</v>
      </c>
      <c r="N117" s="315"/>
      <c r="O117" s="318"/>
      <c r="P117" s="321" t="s">
        <v>254</v>
      </c>
      <c r="Q117" s="322"/>
      <c r="R117" s="323"/>
      <c r="S117" s="244"/>
      <c r="T117" s="84" t="s">
        <v>294</v>
      </c>
      <c r="U117" s="245"/>
      <c r="V117" s="245"/>
      <c r="W117" s="245"/>
      <c r="X117" s="245"/>
      <c r="Y117" s="246"/>
      <c r="Z117" s="247"/>
      <c r="AA117" s="246"/>
      <c r="AB117" s="84"/>
      <c r="AC117" s="79"/>
      <c r="AE117" s="30"/>
    </row>
    <row r="118" spans="1:31" ht="33" customHeight="1">
      <c r="A118" s="79"/>
      <c r="B118" s="81">
        <v>2</v>
      </c>
      <c r="C118" s="314" t="s">
        <v>236</v>
      </c>
      <c r="D118" s="315"/>
      <c r="E118" s="315"/>
      <c r="F118" s="316"/>
      <c r="G118" s="317" t="s">
        <v>248</v>
      </c>
      <c r="H118" s="315"/>
      <c r="I118" s="318"/>
      <c r="J118" s="314" t="s">
        <v>254</v>
      </c>
      <c r="K118" s="319"/>
      <c r="L118" s="320"/>
      <c r="M118" s="321" t="s">
        <v>249</v>
      </c>
      <c r="N118" s="315"/>
      <c r="O118" s="318"/>
      <c r="P118" s="321" t="s">
        <v>253</v>
      </c>
      <c r="Q118" s="322"/>
      <c r="R118" s="323"/>
      <c r="S118" s="244"/>
      <c r="T118" s="245"/>
      <c r="U118" s="245"/>
      <c r="V118" s="245"/>
      <c r="W118" s="245"/>
      <c r="X118" s="245"/>
      <c r="Y118" s="246"/>
      <c r="Z118" s="247"/>
      <c r="AA118" s="246"/>
      <c r="AB118" s="84"/>
      <c r="AC118" s="79"/>
      <c r="AE118" s="30"/>
    </row>
    <row r="119" spans="1:31" ht="33" customHeight="1">
      <c r="A119" s="79"/>
      <c r="B119" s="241">
        <v>3</v>
      </c>
      <c r="C119" s="300" t="s">
        <v>237</v>
      </c>
      <c r="D119" s="301"/>
      <c r="E119" s="301"/>
      <c r="F119" s="302"/>
      <c r="G119" s="303" t="s">
        <v>254</v>
      </c>
      <c r="H119" s="301"/>
      <c r="I119" s="304"/>
      <c r="J119" s="300" t="s">
        <v>194</v>
      </c>
      <c r="K119" s="305"/>
      <c r="L119" s="306"/>
      <c r="M119" s="307" t="s">
        <v>253</v>
      </c>
      <c r="N119" s="301"/>
      <c r="O119" s="304"/>
      <c r="P119" s="307" t="s">
        <v>248</v>
      </c>
      <c r="Q119" s="308"/>
      <c r="R119" s="309"/>
      <c r="S119" s="244"/>
      <c r="T119" s="245"/>
      <c r="U119" s="245"/>
      <c r="V119" s="245"/>
      <c r="W119" s="245"/>
      <c r="X119" s="245"/>
      <c r="Y119" s="246"/>
      <c r="Z119" s="247"/>
      <c r="AA119" s="246"/>
      <c r="AB119" s="84"/>
      <c r="AC119" s="79"/>
      <c r="AE119" s="30"/>
    </row>
    <row r="120" spans="1:31" ht="33" customHeight="1" thickBot="1">
      <c r="A120" s="79"/>
      <c r="B120" s="82">
        <v>4</v>
      </c>
      <c r="C120" s="271" t="s">
        <v>238</v>
      </c>
      <c r="D120" s="272"/>
      <c r="E120" s="272"/>
      <c r="F120" s="273"/>
      <c r="G120" s="274" t="s">
        <v>253</v>
      </c>
      <c r="H120" s="272"/>
      <c r="I120" s="275"/>
      <c r="J120" s="271" t="s">
        <v>255</v>
      </c>
      <c r="K120" s="276"/>
      <c r="L120" s="277"/>
      <c r="M120" s="278" t="s">
        <v>254</v>
      </c>
      <c r="N120" s="272"/>
      <c r="O120" s="275"/>
      <c r="P120" s="278" t="s">
        <v>249</v>
      </c>
      <c r="Q120" s="279"/>
      <c r="R120" s="280"/>
      <c r="S120" s="244"/>
      <c r="T120" s="245"/>
      <c r="U120" s="245"/>
      <c r="V120" s="245"/>
      <c r="W120" s="245"/>
      <c r="X120" s="245"/>
      <c r="Y120" s="246"/>
      <c r="Z120" s="247"/>
      <c r="AA120" s="246"/>
      <c r="AB120" s="84"/>
      <c r="AC120" s="79"/>
      <c r="AE120" s="30"/>
    </row>
    <row r="121" spans="1:31" ht="33" customHeight="1">
      <c r="A121" s="79"/>
      <c r="B121" s="335" t="s">
        <v>277</v>
      </c>
      <c r="C121" s="336"/>
      <c r="D121" s="336"/>
      <c r="E121" s="336"/>
      <c r="F121" s="337"/>
      <c r="G121" s="332" t="s">
        <v>213</v>
      </c>
      <c r="H121" s="333"/>
      <c r="I121" s="333"/>
      <c r="J121" s="333"/>
      <c r="K121" s="333"/>
      <c r="L121" s="333"/>
      <c r="M121" s="333"/>
      <c r="N121" s="333"/>
      <c r="O121" s="333"/>
      <c r="P121" s="333"/>
      <c r="Q121" s="333"/>
      <c r="R121" s="334"/>
      <c r="S121" s="255"/>
      <c r="T121" s="84"/>
      <c r="U121" s="84"/>
      <c r="V121" s="253"/>
      <c r="W121" s="253"/>
      <c r="X121" s="253"/>
      <c r="Y121" s="254"/>
      <c r="Z121" s="254"/>
      <c r="AA121" s="254"/>
      <c r="AB121" s="84"/>
      <c r="AC121" s="79"/>
      <c r="AE121" s="30"/>
    </row>
    <row r="122" spans="1:31" ht="33" customHeight="1">
      <c r="A122" s="79"/>
      <c r="B122" s="80"/>
      <c r="C122" s="293" t="s">
        <v>9</v>
      </c>
      <c r="D122" s="294"/>
      <c r="E122" s="294"/>
      <c r="F122" s="295"/>
      <c r="G122" s="310" t="s">
        <v>12</v>
      </c>
      <c r="H122" s="294"/>
      <c r="I122" s="294"/>
      <c r="J122" s="294"/>
      <c r="K122" s="294"/>
      <c r="L122" s="297"/>
      <c r="M122" s="296" t="s">
        <v>45</v>
      </c>
      <c r="N122" s="294"/>
      <c r="O122" s="297"/>
      <c r="P122" s="296" t="s">
        <v>46</v>
      </c>
      <c r="Q122" s="298"/>
      <c r="R122" s="299"/>
      <c r="S122" s="255"/>
      <c r="T122" s="44" t="s">
        <v>310</v>
      </c>
      <c r="U122" s="84"/>
      <c r="V122" s="253"/>
      <c r="W122" s="253"/>
      <c r="X122" s="253"/>
      <c r="Y122" s="254"/>
      <c r="Z122" s="254"/>
      <c r="AA122" s="254"/>
      <c r="AB122" s="84"/>
      <c r="AC122" s="79"/>
      <c r="AE122" s="30"/>
    </row>
    <row r="123" spans="1:31" ht="33" customHeight="1">
      <c r="A123" s="79"/>
      <c r="B123" s="81">
        <v>2</v>
      </c>
      <c r="C123" s="287" t="s">
        <v>236</v>
      </c>
      <c r="D123" s="344"/>
      <c r="E123" s="344"/>
      <c r="F123" s="345"/>
      <c r="G123" s="290" t="s">
        <v>161</v>
      </c>
      <c r="H123" s="291"/>
      <c r="I123" s="292"/>
      <c r="J123" s="287" t="s">
        <v>193</v>
      </c>
      <c r="K123" s="291"/>
      <c r="L123" s="292"/>
      <c r="M123" s="263" t="s">
        <v>289</v>
      </c>
      <c r="N123" s="264"/>
      <c r="O123" s="265"/>
      <c r="P123" s="263" t="s">
        <v>290</v>
      </c>
      <c r="Q123" s="264"/>
      <c r="R123" s="266"/>
      <c r="S123" s="255"/>
      <c r="T123" s="84" t="s">
        <v>300</v>
      </c>
      <c r="U123" s="84"/>
      <c r="V123" s="253"/>
      <c r="W123" s="253"/>
      <c r="X123" s="253"/>
      <c r="Y123" s="254"/>
      <c r="Z123" s="254"/>
      <c r="AA123" s="254"/>
      <c r="AB123" s="84"/>
      <c r="AC123" s="79"/>
    </row>
    <row r="124" spans="1:31" ht="33" customHeight="1">
      <c r="A124" s="79"/>
      <c r="B124" s="81">
        <v>4</v>
      </c>
      <c r="C124" s="287" t="s">
        <v>284</v>
      </c>
      <c r="D124" s="288"/>
      <c r="E124" s="288"/>
      <c r="F124" s="289"/>
      <c r="G124" s="290" t="s">
        <v>167</v>
      </c>
      <c r="H124" s="291"/>
      <c r="I124" s="292"/>
      <c r="J124" s="287" t="s">
        <v>161</v>
      </c>
      <c r="K124" s="291"/>
      <c r="L124" s="292"/>
      <c r="M124" s="263" t="s">
        <v>292</v>
      </c>
      <c r="N124" s="264"/>
      <c r="O124" s="265"/>
      <c r="P124" s="263" t="s">
        <v>289</v>
      </c>
      <c r="Q124" s="264"/>
      <c r="R124" s="266"/>
      <c r="S124" s="255"/>
      <c r="T124" s="84"/>
      <c r="U124" s="84"/>
      <c r="V124" s="253"/>
      <c r="W124" s="253"/>
      <c r="X124" s="253"/>
      <c r="Y124" s="254"/>
      <c r="Z124" s="254"/>
      <c r="AA124" s="254"/>
      <c r="AB124" s="84"/>
      <c r="AC124" s="79"/>
    </row>
    <row r="125" spans="1:31" ht="33" customHeight="1" thickBot="1">
      <c r="A125" s="79"/>
      <c r="B125" s="82">
        <v>6</v>
      </c>
      <c r="C125" s="281" t="s">
        <v>286</v>
      </c>
      <c r="D125" s="282"/>
      <c r="E125" s="282"/>
      <c r="F125" s="283"/>
      <c r="G125" s="284" t="s">
        <v>193</v>
      </c>
      <c r="H125" s="285"/>
      <c r="I125" s="286"/>
      <c r="J125" s="281" t="s">
        <v>167</v>
      </c>
      <c r="K125" s="285"/>
      <c r="L125" s="286"/>
      <c r="M125" s="267" t="s">
        <v>290</v>
      </c>
      <c r="N125" s="268"/>
      <c r="O125" s="269"/>
      <c r="P125" s="267" t="s">
        <v>292</v>
      </c>
      <c r="Q125" s="268"/>
      <c r="R125" s="270"/>
      <c r="S125" s="255"/>
      <c r="T125" s="84"/>
      <c r="U125" s="84"/>
      <c r="V125" s="253"/>
      <c r="W125" s="253"/>
      <c r="X125" s="253"/>
      <c r="Y125" s="254"/>
      <c r="Z125" s="254"/>
      <c r="AA125" s="254"/>
      <c r="AB125" s="84"/>
      <c r="AC125" s="79"/>
    </row>
    <row r="126" spans="1:31" ht="33" customHeight="1"/>
    <row r="127" spans="1:31" ht="33" customHeight="1"/>
    <row r="128" spans="1:31"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sheetData>
  <mergeCells count="553">
    <mergeCell ref="C32:F32"/>
    <mergeCell ref="G32:I32"/>
    <mergeCell ref="J32:L32"/>
    <mergeCell ref="M32:O32"/>
    <mergeCell ref="P32:R32"/>
    <mergeCell ref="C30:F30"/>
    <mergeCell ref="G30:I30"/>
    <mergeCell ref="J30:L30"/>
    <mergeCell ref="M30:O30"/>
    <mergeCell ref="P30:R30"/>
    <mergeCell ref="C31:F31"/>
    <mergeCell ref="G31:I31"/>
    <mergeCell ref="J31:L31"/>
    <mergeCell ref="M31:O31"/>
    <mergeCell ref="P31:R31"/>
    <mergeCell ref="B27:F27"/>
    <mergeCell ref="G27:R27"/>
    <mergeCell ref="C28:F28"/>
    <mergeCell ref="G28:L28"/>
    <mergeCell ref="M28:O28"/>
    <mergeCell ref="P28:R28"/>
    <mergeCell ref="C29:F29"/>
    <mergeCell ref="G29:I29"/>
    <mergeCell ref="J29:L29"/>
    <mergeCell ref="M29:O29"/>
    <mergeCell ref="P29:R29"/>
    <mergeCell ref="P23:R23"/>
    <mergeCell ref="C23:F23"/>
    <mergeCell ref="C24:F24"/>
    <mergeCell ref="C25:F25"/>
    <mergeCell ref="G23:L23"/>
    <mergeCell ref="C26:F26"/>
    <mergeCell ref="G26:I26"/>
    <mergeCell ref="J26:L26"/>
    <mergeCell ref="M24:R24"/>
    <mergeCell ref="M25:R25"/>
    <mergeCell ref="M26:R26"/>
    <mergeCell ref="G24:I24"/>
    <mergeCell ref="G25:I25"/>
    <mergeCell ref="J24:L24"/>
    <mergeCell ref="J25:L25"/>
    <mergeCell ref="M23:O23"/>
    <mergeCell ref="B1:X1"/>
    <mergeCell ref="B4:D5"/>
    <mergeCell ref="E4:G5"/>
    <mergeCell ref="H4:J5"/>
    <mergeCell ref="K4:M5"/>
    <mergeCell ref="N4:P5"/>
    <mergeCell ref="Q4:S5"/>
    <mergeCell ref="T4:U5"/>
    <mergeCell ref="V4:W5"/>
    <mergeCell ref="X4:X5"/>
    <mergeCell ref="Y4:Y5"/>
    <mergeCell ref="Z4:Z5"/>
    <mergeCell ref="AA4:AA5"/>
    <mergeCell ref="AB4:AB5"/>
    <mergeCell ref="AC4:AC5"/>
    <mergeCell ref="A6:A7"/>
    <mergeCell ref="B6:D7"/>
    <mergeCell ref="E6:G7"/>
    <mergeCell ref="T6:U7"/>
    <mergeCell ref="V6:W7"/>
    <mergeCell ref="AD6:AD7"/>
    <mergeCell ref="A8:A9"/>
    <mergeCell ref="B8:D9"/>
    <mergeCell ref="H8:J9"/>
    <mergeCell ref="T8:U9"/>
    <mergeCell ref="V8:W9"/>
    <mergeCell ref="X8:X9"/>
    <mergeCell ref="Y8:Y9"/>
    <mergeCell ref="Z8:Z9"/>
    <mergeCell ref="AA8:AA9"/>
    <mergeCell ref="X6:X7"/>
    <mergeCell ref="Y6:Y7"/>
    <mergeCell ref="Z6:Z7"/>
    <mergeCell ref="AA6:AA7"/>
    <mergeCell ref="AB6:AB7"/>
    <mergeCell ref="AC6:AC7"/>
    <mergeCell ref="AB8:AB9"/>
    <mergeCell ref="AC8:AC9"/>
    <mergeCell ref="AD8:AD9"/>
    <mergeCell ref="AB10:AB11"/>
    <mergeCell ref="AC10:AC11"/>
    <mergeCell ref="AD10:AD11"/>
    <mergeCell ref="A12:A13"/>
    <mergeCell ref="B12:D13"/>
    <mergeCell ref="N12:P13"/>
    <mergeCell ref="T12:U13"/>
    <mergeCell ref="V12:W13"/>
    <mergeCell ref="AD12:AD13"/>
    <mergeCell ref="X12:X13"/>
    <mergeCell ref="Y12:Y13"/>
    <mergeCell ref="Z12:Z13"/>
    <mergeCell ref="AA12:AA13"/>
    <mergeCell ref="AB12:AB13"/>
    <mergeCell ref="AC12:AC13"/>
    <mergeCell ref="A10:A11"/>
    <mergeCell ref="B10:D11"/>
    <mergeCell ref="K10:M11"/>
    <mergeCell ref="T10:U11"/>
    <mergeCell ref="V10:W11"/>
    <mergeCell ref="X10:X11"/>
    <mergeCell ref="Y10:Y11"/>
    <mergeCell ref="Z10:Z11"/>
    <mergeCell ref="AA10:AA11"/>
    <mergeCell ref="A14:A15"/>
    <mergeCell ref="B14:D15"/>
    <mergeCell ref="Q14:S15"/>
    <mergeCell ref="T14:U15"/>
    <mergeCell ref="V14:W15"/>
    <mergeCell ref="X14:X15"/>
    <mergeCell ref="Y14:Y15"/>
    <mergeCell ref="Z14:Z15"/>
    <mergeCell ref="AA14:AA15"/>
    <mergeCell ref="AB14:AB15"/>
    <mergeCell ref="AC14:AC15"/>
    <mergeCell ref="AD14:AD15"/>
    <mergeCell ref="G17:R17"/>
    <mergeCell ref="C18:F18"/>
    <mergeCell ref="G18:L18"/>
    <mergeCell ref="M18:O18"/>
    <mergeCell ref="P18:R18"/>
    <mergeCell ref="B17:F17"/>
    <mergeCell ref="C21:F21"/>
    <mergeCell ref="G21:I21"/>
    <mergeCell ref="J21:L21"/>
    <mergeCell ref="B22:F22"/>
    <mergeCell ref="G22:R22"/>
    <mergeCell ref="C20:F20"/>
    <mergeCell ref="G20:I20"/>
    <mergeCell ref="J20:L20"/>
    <mergeCell ref="C19:F19"/>
    <mergeCell ref="G19:I19"/>
    <mergeCell ref="J19:L19"/>
    <mergeCell ref="M19:R19"/>
    <mergeCell ref="M20:R20"/>
    <mergeCell ref="M21:R21"/>
    <mergeCell ref="Y35:Y36"/>
    <mergeCell ref="Z35:Z36"/>
    <mergeCell ref="AA35:AA36"/>
    <mergeCell ref="AB35:AB36"/>
    <mergeCell ref="AC35:AC36"/>
    <mergeCell ref="A37:A38"/>
    <mergeCell ref="B37:D38"/>
    <mergeCell ref="E37:G38"/>
    <mergeCell ref="T37:U38"/>
    <mergeCell ref="V37:W38"/>
    <mergeCell ref="B35:D36"/>
    <mergeCell ref="E35:G36"/>
    <mergeCell ref="H35:J36"/>
    <mergeCell ref="K35:M36"/>
    <mergeCell ref="N35:P36"/>
    <mergeCell ref="Q35:S36"/>
    <mergeCell ref="T35:U36"/>
    <mergeCell ref="V35:W36"/>
    <mergeCell ref="X35:X36"/>
    <mergeCell ref="AD37:AD38"/>
    <mergeCell ref="A39:A40"/>
    <mergeCell ref="B39:D40"/>
    <mergeCell ref="H39:J40"/>
    <mergeCell ref="T39:U40"/>
    <mergeCell ref="V39:W40"/>
    <mergeCell ref="X39:X40"/>
    <mergeCell ref="Y39:Y40"/>
    <mergeCell ref="Z39:Z40"/>
    <mergeCell ref="AA39:AA40"/>
    <mergeCell ref="X37:X38"/>
    <mergeCell ref="Y37:Y38"/>
    <mergeCell ref="Z37:Z38"/>
    <mergeCell ref="AA37:AA38"/>
    <mergeCell ref="AB37:AB38"/>
    <mergeCell ref="AC37:AC38"/>
    <mergeCell ref="AB39:AB40"/>
    <mergeCell ref="AC39:AC40"/>
    <mergeCell ref="AD39:AD40"/>
    <mergeCell ref="AB41:AB42"/>
    <mergeCell ref="AC41:AC42"/>
    <mergeCell ref="AD41:AD42"/>
    <mergeCell ref="A43:A44"/>
    <mergeCell ref="B43:D44"/>
    <mergeCell ref="N43:P44"/>
    <mergeCell ref="T43:U44"/>
    <mergeCell ref="V43:W44"/>
    <mergeCell ref="AD43:AD44"/>
    <mergeCell ref="X43:X44"/>
    <mergeCell ref="Y43:Y44"/>
    <mergeCell ref="Z43:Z44"/>
    <mergeCell ref="AA43:AA44"/>
    <mergeCell ref="AB43:AB44"/>
    <mergeCell ref="AC43:AC44"/>
    <mergeCell ref="A41:A42"/>
    <mergeCell ref="B41:D42"/>
    <mergeCell ref="K41:M42"/>
    <mergeCell ref="T41:U42"/>
    <mergeCell ref="V41:W42"/>
    <mergeCell ref="X41:X42"/>
    <mergeCell ref="Y41:Y42"/>
    <mergeCell ref="Z41:Z42"/>
    <mergeCell ref="AA41:AA42"/>
    <mergeCell ref="AB45:AB46"/>
    <mergeCell ref="AC45:AC46"/>
    <mergeCell ref="AD45:AD46"/>
    <mergeCell ref="G48:R48"/>
    <mergeCell ref="B48:F48"/>
    <mergeCell ref="C50:F50"/>
    <mergeCell ref="M50:O50"/>
    <mergeCell ref="P50:R50"/>
    <mergeCell ref="A45:A46"/>
    <mergeCell ref="B45:D46"/>
    <mergeCell ref="Q45:S46"/>
    <mergeCell ref="T45:U46"/>
    <mergeCell ref="V45:W46"/>
    <mergeCell ref="X45:X46"/>
    <mergeCell ref="Y45:Y46"/>
    <mergeCell ref="Z45:Z46"/>
    <mergeCell ref="AA45:AA46"/>
    <mergeCell ref="Y66:Y67"/>
    <mergeCell ref="Z66:Z67"/>
    <mergeCell ref="AA66:AA67"/>
    <mergeCell ref="AB66:AB67"/>
    <mergeCell ref="AC66:AC67"/>
    <mergeCell ref="A68:A69"/>
    <mergeCell ref="B68:D69"/>
    <mergeCell ref="E68:G69"/>
    <mergeCell ref="T68:U69"/>
    <mergeCell ref="V68:W69"/>
    <mergeCell ref="B66:D67"/>
    <mergeCell ref="E66:G67"/>
    <mergeCell ref="H66:J67"/>
    <mergeCell ref="K66:M67"/>
    <mergeCell ref="N66:P67"/>
    <mergeCell ref="T66:U67"/>
    <mergeCell ref="V66:W67"/>
    <mergeCell ref="X66:X67"/>
    <mergeCell ref="Q66:S67"/>
    <mergeCell ref="AD68:AD69"/>
    <mergeCell ref="A70:A71"/>
    <mergeCell ref="B70:D71"/>
    <mergeCell ref="H70:J71"/>
    <mergeCell ref="T70:U71"/>
    <mergeCell ref="V70:W71"/>
    <mergeCell ref="X70:X71"/>
    <mergeCell ref="Y70:Y71"/>
    <mergeCell ref="Z70:Z71"/>
    <mergeCell ref="AA70:AA71"/>
    <mergeCell ref="X68:X69"/>
    <mergeCell ref="Y68:Y69"/>
    <mergeCell ref="Z68:Z69"/>
    <mergeCell ref="AA68:AA69"/>
    <mergeCell ref="AB68:AB69"/>
    <mergeCell ref="AC68:AC69"/>
    <mergeCell ref="AB70:AB71"/>
    <mergeCell ref="AC70:AC71"/>
    <mergeCell ref="AD70:AD71"/>
    <mergeCell ref="AC72:AC73"/>
    <mergeCell ref="AD72:AD73"/>
    <mergeCell ref="A74:A75"/>
    <mergeCell ref="B74:D75"/>
    <mergeCell ref="N74:P75"/>
    <mergeCell ref="T74:U75"/>
    <mergeCell ref="V74:W75"/>
    <mergeCell ref="AD74:AD75"/>
    <mergeCell ref="X74:X75"/>
    <mergeCell ref="Y74:Y75"/>
    <mergeCell ref="Z74:Z75"/>
    <mergeCell ref="AA74:AA75"/>
    <mergeCell ref="AB74:AB75"/>
    <mergeCell ref="AC74:AC75"/>
    <mergeCell ref="A72:A73"/>
    <mergeCell ref="B72:D73"/>
    <mergeCell ref="K72:M73"/>
    <mergeCell ref="T72:U73"/>
    <mergeCell ref="V72:W73"/>
    <mergeCell ref="X72:X73"/>
    <mergeCell ref="Y72:Y73"/>
    <mergeCell ref="Z72:Z73"/>
    <mergeCell ref="AA72:AA73"/>
    <mergeCell ref="A76:A77"/>
    <mergeCell ref="B76:D77"/>
    <mergeCell ref="T76:U77"/>
    <mergeCell ref="V76:W77"/>
    <mergeCell ref="X76:X77"/>
    <mergeCell ref="Y76:Y77"/>
    <mergeCell ref="Z76:Z77"/>
    <mergeCell ref="AA76:AA77"/>
    <mergeCell ref="AB72:AB73"/>
    <mergeCell ref="B84:F84"/>
    <mergeCell ref="G84:R84"/>
    <mergeCell ref="C85:F85"/>
    <mergeCell ref="G85:L85"/>
    <mergeCell ref="M85:O85"/>
    <mergeCell ref="P85:R85"/>
    <mergeCell ref="AD76:AD77"/>
    <mergeCell ref="G79:R79"/>
    <mergeCell ref="C80:F80"/>
    <mergeCell ref="G80:L80"/>
    <mergeCell ref="M80:O80"/>
    <mergeCell ref="P80:R80"/>
    <mergeCell ref="Q76:S77"/>
    <mergeCell ref="AB76:AB77"/>
    <mergeCell ref="AC76:AC77"/>
    <mergeCell ref="C81:F81"/>
    <mergeCell ref="G81:I81"/>
    <mergeCell ref="J81:L81"/>
    <mergeCell ref="C82:F82"/>
    <mergeCell ref="G82:I82"/>
    <mergeCell ref="J82:L82"/>
    <mergeCell ref="C83:F83"/>
    <mergeCell ref="G83:I83"/>
    <mergeCell ref="J83:L83"/>
    <mergeCell ref="J92:L92"/>
    <mergeCell ref="M92:O92"/>
    <mergeCell ref="P92:R92"/>
    <mergeCell ref="C91:F91"/>
    <mergeCell ref="G91:I91"/>
    <mergeCell ref="J91:L91"/>
    <mergeCell ref="M91:O91"/>
    <mergeCell ref="P91:R91"/>
    <mergeCell ref="C90:F90"/>
    <mergeCell ref="M90:O90"/>
    <mergeCell ref="P90:R90"/>
    <mergeCell ref="AA97:AA98"/>
    <mergeCell ref="AB97:AB98"/>
    <mergeCell ref="AC97:AC98"/>
    <mergeCell ref="A99:A100"/>
    <mergeCell ref="B99:D100"/>
    <mergeCell ref="E99:G100"/>
    <mergeCell ref="T99:U100"/>
    <mergeCell ref="V99:W100"/>
    <mergeCell ref="X99:X100"/>
    <mergeCell ref="Y99:Y100"/>
    <mergeCell ref="T97:U98"/>
    <mergeCell ref="V97:W98"/>
    <mergeCell ref="X97:X98"/>
    <mergeCell ref="Y97:Y98"/>
    <mergeCell ref="Z97:Z98"/>
    <mergeCell ref="B97:D98"/>
    <mergeCell ref="E97:G98"/>
    <mergeCell ref="H97:J98"/>
    <mergeCell ref="K97:M98"/>
    <mergeCell ref="N97:P98"/>
    <mergeCell ref="Z99:Z100"/>
    <mergeCell ref="AA99:AA100"/>
    <mergeCell ref="AB99:AB100"/>
    <mergeCell ref="Q97:S98"/>
    <mergeCell ref="AC99:AC100"/>
    <mergeCell ref="A101:A102"/>
    <mergeCell ref="B101:D102"/>
    <mergeCell ref="H101:J102"/>
    <mergeCell ref="T101:U102"/>
    <mergeCell ref="V101:W102"/>
    <mergeCell ref="X101:X102"/>
    <mergeCell ref="Y101:Y102"/>
    <mergeCell ref="AC103:AC104"/>
    <mergeCell ref="AC101:AC102"/>
    <mergeCell ref="Z101:Z102"/>
    <mergeCell ref="AA101:AA102"/>
    <mergeCell ref="AB101:AB102"/>
    <mergeCell ref="A103:A104"/>
    <mergeCell ref="B103:D104"/>
    <mergeCell ref="K103:M104"/>
    <mergeCell ref="T103:U104"/>
    <mergeCell ref="V103:W104"/>
    <mergeCell ref="X103:X104"/>
    <mergeCell ref="Y103:Y104"/>
    <mergeCell ref="Z103:Z104"/>
    <mergeCell ref="AA103:AA104"/>
    <mergeCell ref="AB103:AB104"/>
    <mergeCell ref="Y107:Y108"/>
    <mergeCell ref="Z107:Z108"/>
    <mergeCell ref="AA107:AA108"/>
    <mergeCell ref="AB107:AB108"/>
    <mergeCell ref="A105:A106"/>
    <mergeCell ref="B105:D106"/>
    <mergeCell ref="N105:P106"/>
    <mergeCell ref="T105:U106"/>
    <mergeCell ref="V105:W106"/>
    <mergeCell ref="X105:X106"/>
    <mergeCell ref="Y105:Y106"/>
    <mergeCell ref="X107:X108"/>
    <mergeCell ref="M111:O111"/>
    <mergeCell ref="P111:R111"/>
    <mergeCell ref="Q107:S108"/>
    <mergeCell ref="G123:I123"/>
    <mergeCell ref="J123:L123"/>
    <mergeCell ref="A107:A108"/>
    <mergeCell ref="B107:D108"/>
    <mergeCell ref="T107:U108"/>
    <mergeCell ref="V107:W108"/>
    <mergeCell ref="B110:F110"/>
    <mergeCell ref="C112:F112"/>
    <mergeCell ref="G112:I112"/>
    <mergeCell ref="J112:L112"/>
    <mergeCell ref="C113:F113"/>
    <mergeCell ref="G113:I113"/>
    <mergeCell ref="J113:L113"/>
    <mergeCell ref="C111:F111"/>
    <mergeCell ref="B121:F121"/>
    <mergeCell ref="G121:R121"/>
    <mergeCell ref="C118:F118"/>
    <mergeCell ref="G118:I118"/>
    <mergeCell ref="J118:L118"/>
    <mergeCell ref="M118:O118"/>
    <mergeCell ref="P118:R118"/>
    <mergeCell ref="AE39:AJ39"/>
    <mergeCell ref="AD99:AD100"/>
    <mergeCell ref="AD101:AD102"/>
    <mergeCell ref="AD103:AD104"/>
    <mergeCell ref="AD105:AD106"/>
    <mergeCell ref="AD107:AD108"/>
    <mergeCell ref="C123:F123"/>
    <mergeCell ref="G52:I52"/>
    <mergeCell ref="J52:L52"/>
    <mergeCell ref="C49:F49"/>
    <mergeCell ref="G49:L49"/>
    <mergeCell ref="M49:O49"/>
    <mergeCell ref="P49:R49"/>
    <mergeCell ref="G50:I50"/>
    <mergeCell ref="J50:L50"/>
    <mergeCell ref="G122:L122"/>
    <mergeCell ref="AC107:AC108"/>
    <mergeCell ref="G110:R110"/>
    <mergeCell ref="Z105:Z106"/>
    <mergeCell ref="AA105:AA106"/>
    <mergeCell ref="AB105:AB106"/>
    <mergeCell ref="AC105:AC106"/>
    <mergeCell ref="AA111:AB111"/>
    <mergeCell ref="G111:L111"/>
    <mergeCell ref="M51:O51"/>
    <mergeCell ref="P51:R51"/>
    <mergeCell ref="M52:O52"/>
    <mergeCell ref="P52:R52"/>
    <mergeCell ref="C51:F51"/>
    <mergeCell ref="G51:I51"/>
    <mergeCell ref="J51:L51"/>
    <mergeCell ref="C52:F52"/>
    <mergeCell ref="C53:F53"/>
    <mergeCell ref="G53:I53"/>
    <mergeCell ref="J53:L53"/>
    <mergeCell ref="M53:O53"/>
    <mergeCell ref="P53:R53"/>
    <mergeCell ref="B54:F54"/>
    <mergeCell ref="G54:R54"/>
    <mergeCell ref="C55:F55"/>
    <mergeCell ref="G55:L55"/>
    <mergeCell ref="M55:O55"/>
    <mergeCell ref="P55:R55"/>
    <mergeCell ref="C56:F56"/>
    <mergeCell ref="G56:I56"/>
    <mergeCell ref="J56:L56"/>
    <mergeCell ref="P56:R56"/>
    <mergeCell ref="C57:F57"/>
    <mergeCell ref="G57:I57"/>
    <mergeCell ref="J57:L57"/>
    <mergeCell ref="C58:F58"/>
    <mergeCell ref="G58:I58"/>
    <mergeCell ref="J58:L58"/>
    <mergeCell ref="M62:R62"/>
    <mergeCell ref="M58:O58"/>
    <mergeCell ref="P57:R57"/>
    <mergeCell ref="P58:R58"/>
    <mergeCell ref="C93:F93"/>
    <mergeCell ref="G93:I93"/>
    <mergeCell ref="J93:L93"/>
    <mergeCell ref="C63:F63"/>
    <mergeCell ref="G63:I63"/>
    <mergeCell ref="J63:L63"/>
    <mergeCell ref="M63:R63"/>
    <mergeCell ref="B59:F59"/>
    <mergeCell ref="G59:R59"/>
    <mergeCell ref="C60:F60"/>
    <mergeCell ref="G60:L60"/>
    <mergeCell ref="M60:O60"/>
    <mergeCell ref="P60:R60"/>
    <mergeCell ref="C61:F61"/>
    <mergeCell ref="G61:I61"/>
    <mergeCell ref="J61:L61"/>
    <mergeCell ref="M61:R61"/>
    <mergeCell ref="C62:F62"/>
    <mergeCell ref="G62:I62"/>
    <mergeCell ref="J62:L62"/>
    <mergeCell ref="M93:O93"/>
    <mergeCell ref="P93:R93"/>
    <mergeCell ref="C92:F92"/>
    <mergeCell ref="G92:I92"/>
    <mergeCell ref="M114:R114"/>
    <mergeCell ref="B115:F115"/>
    <mergeCell ref="G115:R115"/>
    <mergeCell ref="M94:O94"/>
    <mergeCell ref="P94:R94"/>
    <mergeCell ref="B79:F79"/>
    <mergeCell ref="B89:F89"/>
    <mergeCell ref="G89:R89"/>
    <mergeCell ref="G90:L90"/>
    <mergeCell ref="M81:R81"/>
    <mergeCell ref="M82:R82"/>
    <mergeCell ref="M83:R83"/>
    <mergeCell ref="C86:F86"/>
    <mergeCell ref="G86:I86"/>
    <mergeCell ref="J86:L86"/>
    <mergeCell ref="M86:R86"/>
    <mergeCell ref="C87:F87"/>
    <mergeCell ref="G87:I87"/>
    <mergeCell ref="J87:L87"/>
    <mergeCell ref="M87:R87"/>
    <mergeCell ref="C88:F88"/>
    <mergeCell ref="G88:I88"/>
    <mergeCell ref="J88:L88"/>
    <mergeCell ref="M88:R88"/>
    <mergeCell ref="C119:F119"/>
    <mergeCell ref="G119:I119"/>
    <mergeCell ref="J119:L119"/>
    <mergeCell ref="M119:O119"/>
    <mergeCell ref="P119:R119"/>
    <mergeCell ref="C116:F116"/>
    <mergeCell ref="G116:L116"/>
    <mergeCell ref="M56:O56"/>
    <mergeCell ref="M57:O57"/>
    <mergeCell ref="M116:O116"/>
    <mergeCell ref="P116:R116"/>
    <mergeCell ref="C117:F117"/>
    <mergeCell ref="G117:I117"/>
    <mergeCell ref="J117:L117"/>
    <mergeCell ref="C94:F94"/>
    <mergeCell ref="G94:I94"/>
    <mergeCell ref="J94:L94"/>
    <mergeCell ref="M117:O117"/>
    <mergeCell ref="P117:R117"/>
    <mergeCell ref="C114:F114"/>
    <mergeCell ref="G114:I114"/>
    <mergeCell ref="J114:L114"/>
    <mergeCell ref="M112:R112"/>
    <mergeCell ref="M113:R113"/>
    <mergeCell ref="M123:O123"/>
    <mergeCell ref="P123:R123"/>
    <mergeCell ref="M124:O124"/>
    <mergeCell ref="P124:R124"/>
    <mergeCell ref="M125:O125"/>
    <mergeCell ref="P125:R125"/>
    <mergeCell ref="C120:F120"/>
    <mergeCell ref="G120:I120"/>
    <mergeCell ref="J120:L120"/>
    <mergeCell ref="M120:O120"/>
    <mergeCell ref="P120:R120"/>
    <mergeCell ref="C125:F125"/>
    <mergeCell ref="G125:I125"/>
    <mergeCell ref="J125:L125"/>
    <mergeCell ref="C124:F124"/>
    <mergeCell ref="G124:I124"/>
    <mergeCell ref="J124:L124"/>
    <mergeCell ref="C122:F122"/>
    <mergeCell ref="M122:O122"/>
    <mergeCell ref="P122:R122"/>
  </mergeCells>
  <phoneticPr fontId="2"/>
  <pageMargins left="0.7" right="0.7" top="0.75" bottom="0.75" header="0.3" footer="0.3"/>
  <pageSetup paperSize="9" scale="66" fitToHeight="0" orientation="portrait" r:id="rId1"/>
  <rowBreaks count="3" manualBreakCount="3">
    <brk id="32" max="16383" man="1"/>
    <brk id="64" max="16383" man="1"/>
    <brk id="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B1:X40"/>
  <sheetViews>
    <sheetView zoomScale="80" zoomScaleNormal="80" workbookViewId="0">
      <selection activeCell="R50" sqref="R50"/>
    </sheetView>
  </sheetViews>
  <sheetFormatPr defaultRowHeight="13.2"/>
  <sheetData>
    <row r="1" spans="2:24" ht="40.5" customHeight="1" thickBot="1">
      <c r="B1" s="487" t="s">
        <v>95</v>
      </c>
      <c r="C1" s="487"/>
      <c r="D1" s="487"/>
      <c r="E1" s="487"/>
      <c r="F1" s="487"/>
      <c r="G1" s="487"/>
      <c r="H1" s="487"/>
      <c r="I1" s="487"/>
      <c r="J1" s="487"/>
      <c r="K1" s="487"/>
      <c r="L1" s="487"/>
      <c r="M1" s="487"/>
      <c r="N1" s="487"/>
      <c r="O1" s="487"/>
      <c r="P1" s="487"/>
      <c r="Q1" s="487"/>
      <c r="R1" s="487"/>
      <c r="S1" s="487"/>
      <c r="T1" s="487"/>
      <c r="U1" s="487"/>
      <c r="V1" s="487"/>
      <c r="W1" s="487"/>
      <c r="X1" s="487"/>
    </row>
    <row r="2" spans="2:24" ht="52.2" customHeight="1" thickTop="1">
      <c r="B2" s="124" t="s">
        <v>94</v>
      </c>
      <c r="C2" s="125"/>
      <c r="D2" s="125"/>
      <c r="E2" s="125"/>
      <c r="F2" s="125"/>
      <c r="G2" s="125"/>
      <c r="H2" s="125"/>
      <c r="I2" s="125"/>
      <c r="J2" s="126"/>
      <c r="K2" s="125"/>
      <c r="L2" s="125"/>
      <c r="M2" s="125"/>
    </row>
    <row r="3" spans="2:24" ht="30" customHeight="1">
      <c r="B3" s="225" t="s">
        <v>142</v>
      </c>
      <c r="J3" s="215"/>
      <c r="T3" s="503" t="s">
        <v>117</v>
      </c>
      <c r="U3" s="503"/>
    </row>
    <row r="4" spans="2:24" ht="30" customHeight="1">
      <c r="B4" s="146" t="s">
        <v>146</v>
      </c>
      <c r="C4" s="123"/>
      <c r="D4" s="123"/>
      <c r="E4" s="123"/>
      <c r="F4" s="123"/>
      <c r="G4" s="123"/>
      <c r="H4" s="123"/>
      <c r="I4" s="123"/>
      <c r="J4" s="455" t="str">
        <f>IF(F5="","",IF(F5+G6&gt;O5+N6,E6,O6))</f>
        <v/>
      </c>
      <c r="K4" s="456"/>
      <c r="L4" s="123"/>
      <c r="M4" s="123"/>
      <c r="N4" s="123"/>
      <c r="O4" s="123"/>
      <c r="P4" s="123"/>
      <c r="Q4" s="123"/>
      <c r="R4" s="123"/>
      <c r="T4" s="456"/>
      <c r="U4" s="456"/>
    </row>
    <row r="5" spans="2:24" ht="30" customHeight="1">
      <c r="B5" s="123"/>
      <c r="C5" s="123"/>
      <c r="D5" s="127"/>
      <c r="E5" s="127"/>
      <c r="F5" s="128"/>
      <c r="G5" s="129"/>
      <c r="H5" s="129"/>
      <c r="I5" s="129"/>
      <c r="J5" s="129"/>
      <c r="K5" s="190"/>
      <c r="L5" s="129"/>
      <c r="M5" s="129"/>
      <c r="N5" s="129"/>
      <c r="O5" s="128"/>
      <c r="P5" s="127"/>
      <c r="Q5" s="127"/>
      <c r="R5" s="123"/>
      <c r="S5" s="221"/>
      <c r="U5" s="220"/>
      <c r="V5" s="221"/>
    </row>
    <row r="6" spans="2:24" ht="30" customHeight="1">
      <c r="B6" s="123"/>
      <c r="C6" s="123"/>
      <c r="D6" s="127"/>
      <c r="E6" s="455" t="str">
        <f>IF(D8="","",IF(D8+E9&gt;I8+H9,C9,I9))</f>
        <v/>
      </c>
      <c r="F6" s="456"/>
      <c r="G6" s="191"/>
      <c r="H6" s="130"/>
      <c r="I6" s="127"/>
      <c r="J6" s="457" t="s">
        <v>118</v>
      </c>
      <c r="K6" s="457"/>
      <c r="L6" s="127"/>
      <c r="M6" s="127"/>
      <c r="N6" s="131"/>
      <c r="O6" s="458" t="str">
        <f>IF(L8="","",IF(L8+M9&gt;Q8+P9,K9,Q9))</f>
        <v/>
      </c>
      <c r="P6" s="459"/>
      <c r="Q6" s="127"/>
      <c r="R6" s="123"/>
      <c r="T6" s="493" t="s">
        <v>119</v>
      </c>
      <c r="U6" s="494"/>
    </row>
    <row r="7" spans="2:24" ht="30" customHeight="1">
      <c r="B7" s="123"/>
      <c r="C7" s="123"/>
      <c r="D7" s="127"/>
      <c r="E7" s="132"/>
      <c r="F7" s="133"/>
      <c r="G7" s="193"/>
      <c r="H7" s="127"/>
      <c r="I7" s="127"/>
      <c r="J7" s="134"/>
      <c r="K7" s="134"/>
      <c r="L7" s="127"/>
      <c r="M7" s="127"/>
      <c r="N7" s="131"/>
      <c r="O7" s="192"/>
      <c r="P7" s="135"/>
      <c r="Q7" s="127"/>
      <c r="R7" s="123"/>
      <c r="T7" s="218"/>
      <c r="U7" s="219"/>
    </row>
    <row r="8" spans="2:24" ht="30" customHeight="1">
      <c r="B8" s="123"/>
      <c r="C8" s="123"/>
      <c r="D8" s="128"/>
      <c r="E8" s="129"/>
      <c r="F8" s="129"/>
      <c r="G8" s="190"/>
      <c r="H8" s="129"/>
      <c r="I8" s="128"/>
      <c r="J8" s="127"/>
      <c r="K8" s="127"/>
      <c r="L8" s="128"/>
      <c r="M8" s="127"/>
      <c r="N8" s="129"/>
      <c r="O8" s="190"/>
      <c r="P8" s="129"/>
      <c r="Q8" s="128"/>
      <c r="R8" s="123"/>
      <c r="S8" s="456"/>
      <c r="T8" s="456"/>
      <c r="U8" s="456"/>
      <c r="V8" s="456"/>
    </row>
    <row r="9" spans="2:24" ht="30" customHeight="1">
      <c r="B9" s="123"/>
      <c r="C9" s="455" t="str">
        <f>IF(C11="","",IF(C11+D14&gt;F11+E14,C15,E15))</f>
        <v/>
      </c>
      <c r="D9" s="456"/>
      <c r="E9" s="194"/>
      <c r="F9" s="460" t="s">
        <v>113</v>
      </c>
      <c r="G9" s="457"/>
      <c r="H9" s="136"/>
      <c r="I9" s="461" t="str">
        <f>IF(G11="","",IF(G11+H14&gt;J11+I14,G15,I15))</f>
        <v/>
      </c>
      <c r="J9" s="462"/>
      <c r="K9" s="463" t="str">
        <f>IF(K11="","",IF(K11+L14&gt;N11+M14,K15,M15))</f>
        <v/>
      </c>
      <c r="L9" s="462"/>
      <c r="M9" s="195"/>
      <c r="N9" s="457" t="s">
        <v>114</v>
      </c>
      <c r="O9" s="457"/>
      <c r="P9" s="138"/>
      <c r="Q9" s="458" t="str">
        <f>IF(O11="","",IF(O11+P14&gt;R11+Q14,O15,Q15))</f>
        <v/>
      </c>
      <c r="R9" s="459"/>
    </row>
    <row r="10" spans="2:24" ht="30" customHeight="1">
      <c r="B10" s="123"/>
      <c r="C10" s="132"/>
      <c r="D10" s="133"/>
      <c r="E10" s="196"/>
      <c r="F10" s="137"/>
      <c r="G10" s="137"/>
      <c r="H10" s="138"/>
      <c r="I10" s="192"/>
      <c r="J10" s="135"/>
      <c r="K10" s="139"/>
      <c r="L10" s="135"/>
      <c r="M10" s="196"/>
      <c r="N10" s="137"/>
      <c r="O10" s="137"/>
      <c r="P10" s="138"/>
      <c r="Q10" s="192"/>
      <c r="R10" s="135"/>
    </row>
    <row r="11" spans="2:24" ht="30" customHeight="1">
      <c r="B11" s="123"/>
      <c r="C11" s="128"/>
      <c r="D11" s="197"/>
      <c r="E11" s="198"/>
      <c r="F11" s="128"/>
      <c r="G11" s="128"/>
      <c r="H11" s="140"/>
      <c r="I11" s="198"/>
      <c r="J11" s="128"/>
      <c r="K11" s="128"/>
      <c r="L11" s="140"/>
      <c r="M11" s="198"/>
      <c r="N11" s="128"/>
      <c r="O11" s="128"/>
      <c r="P11" s="140"/>
      <c r="Q11" s="198"/>
      <c r="R11" s="128"/>
    </row>
    <row r="12" spans="2:24" ht="30" customHeight="1">
      <c r="B12" s="123"/>
      <c r="C12" s="141" t="s">
        <v>77</v>
      </c>
      <c r="D12" s="471" t="s">
        <v>96</v>
      </c>
      <c r="E12" s="472"/>
      <c r="F12" s="199" t="s">
        <v>77</v>
      </c>
      <c r="G12" s="142"/>
      <c r="H12" s="471" t="s">
        <v>97</v>
      </c>
      <c r="I12" s="473"/>
      <c r="J12" s="142" t="s">
        <v>77</v>
      </c>
      <c r="K12" s="142"/>
      <c r="L12" s="471" t="s">
        <v>98</v>
      </c>
      <c r="M12" s="472"/>
      <c r="N12" s="142"/>
      <c r="O12" s="142" t="s">
        <v>77</v>
      </c>
      <c r="P12" s="471" t="s">
        <v>99</v>
      </c>
      <c r="Q12" s="472"/>
      <c r="R12" s="143" t="s">
        <v>77</v>
      </c>
    </row>
    <row r="13" spans="2:24" ht="30" customHeight="1">
      <c r="B13" s="123"/>
      <c r="C13" s="141"/>
      <c r="D13" s="144"/>
      <c r="E13" s="145"/>
      <c r="F13" s="143"/>
      <c r="G13" s="141"/>
      <c r="H13" s="144"/>
      <c r="I13" s="200"/>
      <c r="J13" s="141"/>
      <c r="K13" s="141"/>
      <c r="L13" s="144"/>
      <c r="M13" s="145"/>
      <c r="N13" s="141"/>
      <c r="O13" s="141"/>
      <c r="P13" s="144"/>
      <c r="Q13" s="145"/>
      <c r="R13" s="143"/>
    </row>
    <row r="14" spans="2:24" ht="30" customHeight="1">
      <c r="B14" s="123"/>
      <c r="C14" s="146" t="s">
        <v>78</v>
      </c>
      <c r="D14" s="201"/>
      <c r="E14" s="149"/>
      <c r="F14" s="150" t="s">
        <v>54</v>
      </c>
      <c r="G14" s="146" t="s">
        <v>190</v>
      </c>
      <c r="H14" s="201"/>
      <c r="I14" s="149"/>
      <c r="J14" s="146" t="s">
        <v>53</v>
      </c>
      <c r="K14" s="148" t="s">
        <v>79</v>
      </c>
      <c r="L14" s="147"/>
      <c r="M14" s="202"/>
      <c r="N14" s="146" t="s">
        <v>93</v>
      </c>
      <c r="O14" s="148" t="s">
        <v>52</v>
      </c>
      <c r="P14" s="201"/>
      <c r="Q14" s="149"/>
      <c r="R14" s="150" t="s">
        <v>189</v>
      </c>
    </row>
    <row r="15" spans="2:24" ht="30" customHeight="1">
      <c r="B15" s="123"/>
      <c r="C15" s="474">
        <f>[1]予選AB!S23</f>
        <v>0</v>
      </c>
      <c r="D15" s="474"/>
      <c r="E15" s="474">
        <f>[1]予選EF!S23</f>
        <v>0</v>
      </c>
      <c r="F15" s="474"/>
      <c r="G15" s="474">
        <f>[1]予選CD!S23</f>
        <v>0</v>
      </c>
      <c r="H15" s="474"/>
      <c r="I15" s="474">
        <f>[1]予選GH!S23</f>
        <v>0</v>
      </c>
      <c r="J15" s="474"/>
      <c r="K15" s="474">
        <f>[1]予選AB!S54</f>
        <v>0</v>
      </c>
      <c r="L15" s="474"/>
      <c r="M15" s="474">
        <f>[1]予選EF!S54</f>
        <v>0</v>
      </c>
      <c r="N15" s="474"/>
      <c r="O15" s="474">
        <f>[1]予選CD!S54</f>
        <v>0</v>
      </c>
      <c r="P15" s="474"/>
      <c r="Q15" s="474">
        <f>[1]予選GH!S54</f>
        <v>0</v>
      </c>
      <c r="R15" s="474"/>
    </row>
    <row r="16" spans="2:24" ht="30" customHeight="1">
      <c r="B16" s="123"/>
      <c r="C16" s="474"/>
      <c r="D16" s="474"/>
      <c r="E16" s="474"/>
      <c r="F16" s="474"/>
      <c r="G16" s="474"/>
      <c r="H16" s="474"/>
      <c r="I16" s="474"/>
      <c r="J16" s="474"/>
      <c r="K16" s="474"/>
      <c r="L16" s="474"/>
      <c r="M16" s="474"/>
      <c r="N16" s="474"/>
      <c r="O16" s="474"/>
      <c r="P16" s="474"/>
      <c r="Q16" s="474"/>
      <c r="R16" s="474"/>
    </row>
    <row r="17" spans="2:22" ht="30" customHeight="1">
      <c r="B17" s="123"/>
      <c r="C17" s="151"/>
      <c r="D17" s="151"/>
      <c r="E17" s="152"/>
      <c r="F17" s="151"/>
      <c r="G17" s="151"/>
      <c r="H17" s="151"/>
      <c r="I17" s="152"/>
      <c r="J17" s="151"/>
      <c r="K17" s="151"/>
      <c r="L17" s="153"/>
      <c r="M17" s="152"/>
      <c r="N17" s="151"/>
      <c r="O17" s="151"/>
      <c r="P17" s="153"/>
      <c r="Q17" s="151"/>
      <c r="R17" s="151"/>
    </row>
    <row r="18" spans="2:22" ht="30" customHeight="1">
      <c r="B18" s="123"/>
      <c r="C18" s="123"/>
      <c r="D18" s="128"/>
      <c r="E18" s="464" t="s">
        <v>107</v>
      </c>
      <c r="F18" s="465"/>
      <c r="G18" s="465"/>
      <c r="H18" s="466"/>
      <c r="I18" s="203"/>
      <c r="J18" s="154"/>
      <c r="K18" s="154"/>
      <c r="L18" s="204" t="str">
        <f>IF(AD15="","",AD15)</f>
        <v/>
      </c>
      <c r="M18" s="467" t="s">
        <v>108</v>
      </c>
      <c r="N18" s="468"/>
      <c r="O18" s="468"/>
      <c r="P18" s="469"/>
      <c r="Q18" s="128" t="str">
        <f>IF(AF15="","",AF15)</f>
        <v/>
      </c>
      <c r="R18" s="123"/>
      <c r="S18" s="456"/>
      <c r="T18" s="456"/>
      <c r="U18" s="456"/>
      <c r="V18" s="456"/>
    </row>
    <row r="19" spans="2:22" ht="30" customHeight="1">
      <c r="B19" s="123"/>
      <c r="C19" s="123"/>
      <c r="D19" s="141" t="s">
        <v>77</v>
      </c>
      <c r="E19" s="155" t="str">
        <f>IF(AG12="","",AG12)</f>
        <v/>
      </c>
      <c r="F19" s="123"/>
      <c r="G19" s="205"/>
      <c r="H19" s="155" t="str">
        <f>IF(AI12="","",AI12)</f>
        <v/>
      </c>
      <c r="I19" s="141" t="s">
        <v>77</v>
      </c>
      <c r="J19" s="123"/>
      <c r="K19" s="123"/>
      <c r="L19" s="141" t="s">
        <v>77</v>
      </c>
      <c r="M19" s="155" t="str">
        <f>IF(AG15="","",AG15)</f>
        <v/>
      </c>
      <c r="N19" s="123"/>
      <c r="O19" s="206"/>
      <c r="P19" s="155" t="str">
        <f>IF(AI15="","",AI15)</f>
        <v/>
      </c>
      <c r="Q19" s="141" t="s">
        <v>77</v>
      </c>
      <c r="R19" s="123"/>
      <c r="T19" s="218"/>
      <c r="U19" s="219"/>
    </row>
    <row r="20" spans="2:22" ht="30" customHeight="1">
      <c r="B20" s="123"/>
      <c r="C20" s="123"/>
      <c r="D20" s="141"/>
      <c r="E20" s="207"/>
      <c r="F20" s="208"/>
      <c r="G20" s="212"/>
      <c r="H20" s="210"/>
      <c r="I20" s="211"/>
      <c r="J20" s="488" t="s">
        <v>115</v>
      </c>
      <c r="K20" s="488"/>
      <c r="L20" s="211"/>
      <c r="M20" s="210"/>
      <c r="N20" s="213"/>
      <c r="O20" s="208"/>
      <c r="P20" s="207"/>
      <c r="Q20" s="141"/>
      <c r="R20" s="123"/>
      <c r="T20" s="495" t="s">
        <v>116</v>
      </c>
      <c r="U20" s="496"/>
    </row>
    <row r="21" spans="2:22" ht="30" customHeight="1">
      <c r="B21" s="123"/>
      <c r="C21" s="123"/>
      <c r="D21" s="141"/>
      <c r="E21" s="207"/>
      <c r="F21" s="222"/>
      <c r="G21" s="208"/>
      <c r="H21" s="207"/>
      <c r="I21" s="209"/>
      <c r="J21" s="208"/>
      <c r="K21" s="214"/>
      <c r="L21" s="209"/>
      <c r="M21" s="207"/>
      <c r="N21" s="208"/>
      <c r="O21" s="222"/>
      <c r="P21" s="207"/>
      <c r="Q21" s="141"/>
      <c r="R21" s="123"/>
      <c r="S21" s="221"/>
      <c r="U21" s="217"/>
      <c r="V21" s="221"/>
    </row>
    <row r="22" spans="2:22" ht="30" customHeight="1">
      <c r="B22" s="123"/>
      <c r="C22" s="123"/>
      <c r="D22" s="141"/>
      <c r="E22" s="207"/>
      <c r="F22" s="208"/>
      <c r="G22" s="208"/>
      <c r="H22" s="207"/>
      <c r="I22" s="209"/>
      <c r="J22" s="208"/>
      <c r="K22" s="208"/>
      <c r="L22" s="209"/>
      <c r="M22" s="207"/>
      <c r="N22" s="208"/>
      <c r="O22" s="208"/>
      <c r="P22" s="207"/>
      <c r="Q22" s="141"/>
      <c r="R22" s="123"/>
      <c r="T22" s="456"/>
      <c r="U22" s="456"/>
    </row>
    <row r="23" spans="2:22" ht="30" customHeight="1">
      <c r="B23" s="123"/>
      <c r="C23" s="470" t="s">
        <v>133</v>
      </c>
      <c r="D23" s="470"/>
      <c r="E23" s="123"/>
      <c r="F23" s="123"/>
      <c r="G23" s="123"/>
      <c r="H23" s="123"/>
      <c r="I23" s="123"/>
      <c r="J23" s="123"/>
      <c r="K23" s="123"/>
      <c r="L23" s="123"/>
      <c r="M23" s="123"/>
      <c r="N23" s="123"/>
      <c r="O23" s="123"/>
      <c r="P23" s="123"/>
      <c r="Q23" s="123"/>
      <c r="R23" s="123"/>
      <c r="T23" s="503" t="s">
        <v>120</v>
      </c>
      <c r="U23" s="503"/>
    </row>
    <row r="24" spans="2:22" ht="40.200000000000003" customHeight="1">
      <c r="B24" s="123"/>
      <c r="C24" s="123"/>
      <c r="D24" s="156" t="s">
        <v>80</v>
      </c>
      <c r="E24" s="484" t="str">
        <f>J4</f>
        <v/>
      </c>
      <c r="F24" s="484"/>
      <c r="G24" s="156" t="s">
        <v>81</v>
      </c>
      <c r="H24" s="484" t="str">
        <f>IF(F5="","",IF(F5+G6&lt;O5+N6,E6,O6))</f>
        <v/>
      </c>
      <c r="I24" s="485"/>
      <c r="J24" s="156" t="s">
        <v>82</v>
      </c>
      <c r="K24" s="468" t="str">
        <f>IF(D8="","",IF(D8+E9&lt;I8+H9,C9,I9))</f>
        <v/>
      </c>
      <c r="L24" s="486"/>
      <c r="M24" s="156" t="s">
        <v>83</v>
      </c>
      <c r="N24" s="476"/>
      <c r="O24" s="476"/>
      <c r="P24" s="156" t="s">
        <v>84</v>
      </c>
      <c r="Q24" s="475" t="str">
        <f>IF(AD12="","",IF(AD12+AG12&lt;AF12+AI12,Y12,AA12))</f>
        <v/>
      </c>
      <c r="R24" s="475"/>
    </row>
    <row r="25" spans="2:22" ht="40.200000000000003" customHeight="1">
      <c r="B25" s="123"/>
      <c r="C25" s="123"/>
      <c r="D25" s="154"/>
      <c r="E25" s="154"/>
      <c r="F25" s="154"/>
      <c r="G25" s="154"/>
      <c r="H25" s="154"/>
      <c r="I25" s="154"/>
      <c r="J25" s="156" t="s">
        <v>100</v>
      </c>
      <c r="K25" s="476" t="str">
        <f>IF(L8="","",IF(L8+M9&lt;Q8+P9,K9,Q9))</f>
        <v/>
      </c>
      <c r="L25" s="476"/>
      <c r="M25" s="156" t="s">
        <v>101</v>
      </c>
      <c r="N25" s="476" t="str">
        <f>IF(AD15="","",IF(AD15+AG15&gt;AF15+AI15,Y15,AA15))</f>
        <v/>
      </c>
      <c r="O25" s="476" t="str">
        <f>IF(G25="","",IF(G25+J25&gt;I25+L25,B25,D25))</f>
        <v/>
      </c>
      <c r="P25" s="156" t="s">
        <v>102</v>
      </c>
      <c r="Q25" s="477" t="str">
        <f>IF(AD15="","",IF(AD15+AG15&lt;AF15+AI15,Y15,AA15))</f>
        <v/>
      </c>
      <c r="R25" s="477"/>
    </row>
    <row r="27" spans="2:22" ht="13.8" thickBot="1"/>
    <row r="28" spans="2:22" ht="32.1" customHeight="1" thickBot="1">
      <c r="B28" s="157" t="s">
        <v>85</v>
      </c>
      <c r="C28" s="158"/>
      <c r="D28" s="159"/>
      <c r="E28" s="160" t="s">
        <v>86</v>
      </c>
      <c r="F28" s="160"/>
      <c r="G28" s="160" t="s">
        <v>86</v>
      </c>
      <c r="H28" s="478" t="s">
        <v>87</v>
      </c>
      <c r="I28" s="479"/>
      <c r="J28" s="497" t="s">
        <v>88</v>
      </c>
      <c r="K28" s="478"/>
      <c r="L28" s="478"/>
      <c r="M28" s="478" t="s">
        <v>89</v>
      </c>
      <c r="N28" s="478"/>
      <c r="O28" s="479"/>
      <c r="P28" s="162" t="s">
        <v>90</v>
      </c>
      <c r="Q28" s="161" t="s">
        <v>90</v>
      </c>
      <c r="R28" s="163" t="s">
        <v>91</v>
      </c>
      <c r="S28" s="163" t="s">
        <v>4</v>
      </c>
    </row>
    <row r="29" spans="2:22" ht="40.200000000000003" customHeight="1">
      <c r="B29" s="164" t="s">
        <v>121</v>
      </c>
      <c r="C29" s="165"/>
      <c r="D29" s="165"/>
      <c r="E29" s="166">
        <f>C15</f>
        <v>0</v>
      </c>
      <c r="F29" s="167" t="s">
        <v>92</v>
      </c>
      <c r="G29" s="168">
        <f>E15</f>
        <v>0</v>
      </c>
      <c r="H29" s="480" t="s">
        <v>103</v>
      </c>
      <c r="I29" s="481"/>
      <c r="J29" s="169"/>
      <c r="K29" s="167" t="s">
        <v>92</v>
      </c>
      <c r="L29" s="170"/>
      <c r="M29" s="171"/>
      <c r="N29" s="167" t="s">
        <v>92</v>
      </c>
      <c r="O29" s="172"/>
      <c r="P29" s="173"/>
      <c r="Q29" s="174"/>
      <c r="R29" s="175" t="str">
        <f t="shared" ref="R29:R40" si="0">IF(J29="","",IF(J29+M29&gt;L29+O29,E29,G29))</f>
        <v/>
      </c>
      <c r="S29" s="175" t="str">
        <f t="shared" ref="S29:S40" si="1">IF(J29="","",IF(J29+M29&lt;L29+O29,E29,G29))</f>
        <v/>
      </c>
    </row>
    <row r="30" spans="2:22" ht="40.200000000000003" customHeight="1">
      <c r="B30" s="164" t="s">
        <v>122</v>
      </c>
      <c r="C30" s="165"/>
      <c r="D30" s="165"/>
      <c r="E30" s="176">
        <f>G15</f>
        <v>0</v>
      </c>
      <c r="F30" s="167" t="s">
        <v>92</v>
      </c>
      <c r="G30" s="177">
        <f>I15</f>
        <v>0</v>
      </c>
      <c r="H30" s="482" t="s">
        <v>104</v>
      </c>
      <c r="I30" s="483"/>
      <c r="J30" s="178"/>
      <c r="K30" s="167" t="s">
        <v>92</v>
      </c>
      <c r="L30" s="179"/>
      <c r="M30" s="180"/>
      <c r="N30" s="167" t="s">
        <v>92</v>
      </c>
      <c r="O30" s="181"/>
      <c r="P30" s="182"/>
      <c r="Q30" s="183"/>
      <c r="R30" s="184" t="str">
        <f t="shared" si="0"/>
        <v/>
      </c>
      <c r="S30" s="184" t="str">
        <f t="shared" si="1"/>
        <v/>
      </c>
    </row>
    <row r="31" spans="2:22" ht="40.200000000000003" customHeight="1">
      <c r="B31" s="185" t="s">
        <v>123</v>
      </c>
      <c r="C31" s="186"/>
      <c r="D31" s="187"/>
      <c r="E31" s="176">
        <f>K15</f>
        <v>0</v>
      </c>
      <c r="F31" s="167" t="s">
        <v>92</v>
      </c>
      <c r="G31" s="177">
        <f>M15</f>
        <v>0</v>
      </c>
      <c r="H31" s="482" t="s">
        <v>105</v>
      </c>
      <c r="I31" s="483"/>
      <c r="J31" s="178"/>
      <c r="K31" s="167" t="s">
        <v>92</v>
      </c>
      <c r="L31" s="179"/>
      <c r="M31" s="180"/>
      <c r="N31" s="167" t="s">
        <v>92</v>
      </c>
      <c r="O31" s="181"/>
      <c r="P31" s="182"/>
      <c r="Q31" s="183"/>
      <c r="R31" s="184" t="str">
        <f t="shared" si="0"/>
        <v/>
      </c>
      <c r="S31" s="184" t="str">
        <f t="shared" si="1"/>
        <v/>
      </c>
    </row>
    <row r="32" spans="2:22" ht="40.200000000000003" customHeight="1">
      <c r="B32" s="185" t="s">
        <v>124</v>
      </c>
      <c r="C32" s="186"/>
      <c r="D32" s="187"/>
      <c r="E32" s="176">
        <f>O15</f>
        <v>0</v>
      </c>
      <c r="F32" s="167" t="s">
        <v>92</v>
      </c>
      <c r="G32" s="177">
        <f>Q15</f>
        <v>0</v>
      </c>
      <c r="H32" s="482" t="s">
        <v>106</v>
      </c>
      <c r="I32" s="483"/>
      <c r="J32" s="178"/>
      <c r="K32" s="167" t="s">
        <v>92</v>
      </c>
      <c r="L32" s="179"/>
      <c r="M32" s="180"/>
      <c r="N32" s="167" t="s">
        <v>92</v>
      </c>
      <c r="O32" s="181"/>
      <c r="P32" s="182"/>
      <c r="Q32" s="183"/>
      <c r="R32" s="175" t="str">
        <f t="shared" si="0"/>
        <v/>
      </c>
      <c r="S32" s="175" t="str">
        <f t="shared" si="1"/>
        <v/>
      </c>
    </row>
    <row r="33" spans="2:19" ht="40.200000000000003" customHeight="1">
      <c r="B33" s="185" t="s">
        <v>125</v>
      </c>
      <c r="C33" s="186"/>
      <c r="D33" s="187"/>
      <c r="E33" s="188" t="str">
        <f>R29</f>
        <v/>
      </c>
      <c r="F33" s="167" t="s">
        <v>92</v>
      </c>
      <c r="G33" s="189" t="str">
        <f>R30</f>
        <v/>
      </c>
      <c r="H33" s="482" t="s">
        <v>109</v>
      </c>
      <c r="I33" s="483"/>
      <c r="J33" s="178"/>
      <c r="K33" s="167" t="s">
        <v>92</v>
      </c>
      <c r="L33" s="179"/>
      <c r="M33" s="180"/>
      <c r="N33" s="167" t="s">
        <v>92</v>
      </c>
      <c r="O33" s="181"/>
      <c r="P33" s="182"/>
      <c r="Q33" s="183"/>
      <c r="R33" s="184" t="str">
        <f t="shared" si="0"/>
        <v/>
      </c>
      <c r="S33" s="184" t="str">
        <f t="shared" si="1"/>
        <v/>
      </c>
    </row>
    <row r="34" spans="2:19" ht="40.200000000000003" customHeight="1">
      <c r="B34" s="185" t="s">
        <v>126</v>
      </c>
      <c r="C34" s="186"/>
      <c r="D34" s="187"/>
      <c r="E34" s="188" t="str">
        <f>S29</f>
        <v/>
      </c>
      <c r="F34" s="167" t="s">
        <v>92</v>
      </c>
      <c r="G34" s="189" t="str">
        <f>S30</f>
        <v/>
      </c>
      <c r="H34" s="480" t="s">
        <v>110</v>
      </c>
      <c r="I34" s="481"/>
      <c r="J34" s="178"/>
      <c r="K34" s="167" t="s">
        <v>92</v>
      </c>
      <c r="L34" s="179"/>
      <c r="M34" s="180"/>
      <c r="N34" s="167" t="s">
        <v>92</v>
      </c>
      <c r="O34" s="181"/>
      <c r="P34" s="182"/>
      <c r="Q34" s="183"/>
      <c r="R34" s="184" t="str">
        <f t="shared" si="0"/>
        <v/>
      </c>
      <c r="S34" s="184" t="str">
        <f t="shared" si="1"/>
        <v/>
      </c>
    </row>
    <row r="35" spans="2:19" ht="40.200000000000003" customHeight="1">
      <c r="B35" s="185" t="s">
        <v>127</v>
      </c>
      <c r="C35" s="186"/>
      <c r="D35" s="187"/>
      <c r="E35" s="188" t="str">
        <f>R31</f>
        <v/>
      </c>
      <c r="F35" s="167" t="s">
        <v>92</v>
      </c>
      <c r="G35" s="189" t="str">
        <f>R32</f>
        <v/>
      </c>
      <c r="H35" s="482" t="s">
        <v>111</v>
      </c>
      <c r="I35" s="483"/>
      <c r="J35" s="178"/>
      <c r="K35" s="167" t="s">
        <v>92</v>
      </c>
      <c r="L35" s="179"/>
      <c r="M35" s="180"/>
      <c r="N35" s="167" t="s">
        <v>92</v>
      </c>
      <c r="O35" s="181"/>
      <c r="P35" s="182"/>
      <c r="Q35" s="183"/>
      <c r="R35" s="184" t="str">
        <f t="shared" si="0"/>
        <v/>
      </c>
      <c r="S35" s="184" t="str">
        <f t="shared" si="1"/>
        <v/>
      </c>
    </row>
    <row r="36" spans="2:19" ht="40.200000000000003" customHeight="1">
      <c r="B36" s="185" t="s">
        <v>128</v>
      </c>
      <c r="C36" s="186"/>
      <c r="D36" s="187"/>
      <c r="E36" s="188" t="str">
        <f>S31</f>
        <v/>
      </c>
      <c r="F36" s="167" t="s">
        <v>92</v>
      </c>
      <c r="G36" s="189" t="str">
        <f>S32</f>
        <v/>
      </c>
      <c r="H36" s="482" t="s">
        <v>112</v>
      </c>
      <c r="I36" s="483"/>
      <c r="J36" s="178"/>
      <c r="K36" s="167" t="s">
        <v>92</v>
      </c>
      <c r="L36" s="179"/>
      <c r="M36" s="180"/>
      <c r="N36" s="167" t="s">
        <v>92</v>
      </c>
      <c r="O36" s="181"/>
      <c r="P36" s="182"/>
      <c r="Q36" s="183"/>
      <c r="R36" s="184" t="str">
        <f t="shared" si="0"/>
        <v/>
      </c>
      <c r="S36" s="184" t="str">
        <f t="shared" si="1"/>
        <v/>
      </c>
    </row>
    <row r="37" spans="2:19" ht="40.200000000000003" customHeight="1">
      <c r="B37" s="489" t="s">
        <v>129</v>
      </c>
      <c r="C37" s="490"/>
      <c r="D37" s="491"/>
      <c r="E37" s="188"/>
      <c r="F37" s="167" t="s">
        <v>92</v>
      </c>
      <c r="G37" s="216"/>
      <c r="H37" s="483" t="s">
        <v>134</v>
      </c>
      <c r="I37" s="492"/>
      <c r="J37" s="178"/>
      <c r="K37" s="167"/>
      <c r="L37" s="179"/>
      <c r="M37" s="180"/>
      <c r="N37" s="167"/>
      <c r="O37" s="181"/>
      <c r="P37" s="182"/>
      <c r="Q37" s="183"/>
      <c r="R37" s="184"/>
      <c r="S37" s="184"/>
    </row>
    <row r="38" spans="2:19" ht="40.200000000000003" customHeight="1">
      <c r="B38" s="489" t="s">
        <v>130</v>
      </c>
      <c r="C38" s="490"/>
      <c r="D38" s="491"/>
      <c r="E38" s="188"/>
      <c r="F38" s="167" t="s">
        <v>92</v>
      </c>
      <c r="G38" s="216"/>
      <c r="H38" s="483" t="s">
        <v>135</v>
      </c>
      <c r="I38" s="492"/>
      <c r="J38" s="178"/>
      <c r="K38" s="167"/>
      <c r="L38" s="179"/>
      <c r="M38" s="180"/>
      <c r="N38" s="167"/>
      <c r="O38" s="181"/>
      <c r="P38" s="182"/>
      <c r="Q38" s="183"/>
      <c r="R38" s="184"/>
      <c r="S38" s="184"/>
    </row>
    <row r="39" spans="2:19" ht="40.200000000000003" customHeight="1">
      <c r="B39" s="489" t="s">
        <v>131</v>
      </c>
      <c r="C39" s="490"/>
      <c r="D39" s="491"/>
      <c r="E39" s="188"/>
      <c r="F39" s="167" t="s">
        <v>92</v>
      </c>
      <c r="G39" s="216"/>
      <c r="H39" s="483" t="s">
        <v>136</v>
      </c>
      <c r="I39" s="492"/>
      <c r="J39" s="178"/>
      <c r="K39" s="167"/>
      <c r="L39" s="179"/>
      <c r="M39" s="180"/>
      <c r="N39" s="167"/>
      <c r="O39" s="181"/>
      <c r="P39" s="182"/>
      <c r="Q39" s="183"/>
      <c r="R39" s="184"/>
      <c r="S39" s="184"/>
    </row>
    <row r="40" spans="2:19" ht="40.200000000000003" customHeight="1" thickBot="1">
      <c r="B40" s="500" t="s">
        <v>132</v>
      </c>
      <c r="C40" s="501"/>
      <c r="D40" s="502"/>
      <c r="E40" s="231" t="str">
        <f>R33</f>
        <v/>
      </c>
      <c r="F40" s="232" t="s">
        <v>92</v>
      </c>
      <c r="G40" s="233" t="str">
        <f>R35</f>
        <v/>
      </c>
      <c r="H40" s="498" t="s">
        <v>137</v>
      </c>
      <c r="I40" s="499"/>
      <c r="J40" s="234"/>
      <c r="K40" s="232" t="s">
        <v>92</v>
      </c>
      <c r="L40" s="235"/>
      <c r="M40" s="236"/>
      <c r="N40" s="232" t="s">
        <v>92</v>
      </c>
      <c r="O40" s="237"/>
      <c r="P40" s="238"/>
      <c r="Q40" s="239"/>
      <c r="R40" s="240" t="str">
        <f t="shared" si="0"/>
        <v/>
      </c>
      <c r="S40" s="240" t="str">
        <f t="shared" si="1"/>
        <v/>
      </c>
    </row>
  </sheetData>
  <mergeCells count="64">
    <mergeCell ref="U18:V18"/>
    <mergeCell ref="T22:U22"/>
    <mergeCell ref="T4:U4"/>
    <mergeCell ref="T3:U3"/>
    <mergeCell ref="T23:U23"/>
    <mergeCell ref="B38:D38"/>
    <mergeCell ref="H38:I38"/>
    <mergeCell ref="B37:D37"/>
    <mergeCell ref="H37:I37"/>
    <mergeCell ref="H40:I40"/>
    <mergeCell ref="B40:D40"/>
    <mergeCell ref="B1:X1"/>
    <mergeCell ref="J20:K20"/>
    <mergeCell ref="B39:D39"/>
    <mergeCell ref="H39:I39"/>
    <mergeCell ref="T6:U6"/>
    <mergeCell ref="S8:T8"/>
    <mergeCell ref="U8:V8"/>
    <mergeCell ref="T20:U20"/>
    <mergeCell ref="S18:T18"/>
    <mergeCell ref="H32:I32"/>
    <mergeCell ref="H33:I33"/>
    <mergeCell ref="H34:I34"/>
    <mergeCell ref="H35:I35"/>
    <mergeCell ref="H36:I36"/>
    <mergeCell ref="H28:I28"/>
    <mergeCell ref="J28:L28"/>
    <mergeCell ref="M28:O28"/>
    <mergeCell ref="H29:I29"/>
    <mergeCell ref="H30:I30"/>
    <mergeCell ref="H31:I31"/>
    <mergeCell ref="E24:F24"/>
    <mergeCell ref="H24:I24"/>
    <mergeCell ref="K24:L24"/>
    <mergeCell ref="N24:O24"/>
    <mergeCell ref="Q24:R24"/>
    <mergeCell ref="K25:L25"/>
    <mergeCell ref="N25:O25"/>
    <mergeCell ref="Q25:R25"/>
    <mergeCell ref="M15:N16"/>
    <mergeCell ref="O15:P16"/>
    <mergeCell ref="Q15:R16"/>
    <mergeCell ref="E18:H18"/>
    <mergeCell ref="M18:P18"/>
    <mergeCell ref="C23:D23"/>
    <mergeCell ref="Q9:R9"/>
    <mergeCell ref="D12:E12"/>
    <mergeCell ref="H12:I12"/>
    <mergeCell ref="L12:M12"/>
    <mergeCell ref="P12:Q12"/>
    <mergeCell ref="C15:D16"/>
    <mergeCell ref="E15:F16"/>
    <mergeCell ref="G15:H16"/>
    <mergeCell ref="I15:J16"/>
    <mergeCell ref="K15:L16"/>
    <mergeCell ref="J4:K4"/>
    <mergeCell ref="E6:F6"/>
    <mergeCell ref="J6:K6"/>
    <mergeCell ref="O6:P6"/>
    <mergeCell ref="C9:D9"/>
    <mergeCell ref="F9:G9"/>
    <mergeCell ref="I9:J9"/>
    <mergeCell ref="K9:L9"/>
    <mergeCell ref="N9:O9"/>
  </mergeCells>
  <phoneticPr fontId="2"/>
  <pageMargins left="0.7" right="0.7"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B2:AA28"/>
  <sheetViews>
    <sheetView workbookViewId="0">
      <selection activeCell="C22" sqref="C22:E27"/>
    </sheetView>
  </sheetViews>
  <sheetFormatPr defaultRowHeight="13.2"/>
  <cols>
    <col min="2" max="48" width="5.77734375" customWidth="1"/>
  </cols>
  <sheetData>
    <row r="2" spans="2:27" ht="23.4">
      <c r="B2" s="511" t="s">
        <v>138</v>
      </c>
      <c r="C2" s="511"/>
      <c r="D2" s="511"/>
      <c r="E2" s="511"/>
      <c r="F2" s="511"/>
      <c r="G2" s="511"/>
      <c r="H2" s="511"/>
      <c r="I2" s="511"/>
      <c r="J2" s="511"/>
      <c r="K2" s="511"/>
      <c r="L2" s="511"/>
      <c r="M2" s="511"/>
      <c r="N2" s="511"/>
      <c r="O2" s="511"/>
      <c r="P2" s="511"/>
      <c r="Q2" s="511"/>
      <c r="R2" s="511"/>
      <c r="S2" s="511"/>
      <c r="T2" s="511"/>
      <c r="U2" s="511"/>
      <c r="V2" s="511"/>
      <c r="W2" s="511"/>
      <c r="X2" s="511"/>
    </row>
    <row r="3" spans="2:27" ht="15.6" customHeight="1">
      <c r="B3" s="223"/>
      <c r="C3" s="223"/>
      <c r="D3" s="223"/>
      <c r="E3" s="223"/>
      <c r="F3" s="223"/>
      <c r="G3" s="223"/>
      <c r="H3" s="223"/>
      <c r="I3" s="223"/>
      <c r="J3" s="223"/>
      <c r="K3" s="223"/>
      <c r="L3" s="223"/>
      <c r="M3" s="223"/>
      <c r="N3" s="223"/>
      <c r="O3" s="223"/>
      <c r="P3" s="223"/>
      <c r="Q3" s="223"/>
      <c r="R3" s="223"/>
      <c r="S3" s="223"/>
      <c r="T3" s="223"/>
      <c r="U3" s="223"/>
      <c r="V3" s="223"/>
      <c r="W3" s="223"/>
      <c r="X3" s="223"/>
    </row>
    <row r="4" spans="2:27" ht="23.4" customHeight="1">
      <c r="B4" s="224" t="s">
        <v>142</v>
      </c>
      <c r="C4" s="224"/>
      <c r="D4" s="224"/>
      <c r="E4" s="223"/>
      <c r="F4" s="223"/>
      <c r="G4" s="223"/>
      <c r="H4" s="223"/>
      <c r="I4" s="223"/>
      <c r="J4" s="223"/>
      <c r="K4" s="223"/>
      <c r="L4" s="223"/>
      <c r="M4" s="223"/>
      <c r="N4" s="223"/>
      <c r="O4" s="223"/>
      <c r="P4" s="223"/>
      <c r="Q4" s="223"/>
      <c r="R4" s="223"/>
      <c r="S4" s="223"/>
      <c r="T4" s="223"/>
      <c r="U4" s="223"/>
      <c r="V4" s="223"/>
      <c r="W4" s="223"/>
      <c r="X4" s="223"/>
    </row>
    <row r="5" spans="2:27" ht="23.4" customHeight="1">
      <c r="B5" s="224" t="s">
        <v>139</v>
      </c>
      <c r="C5" s="224"/>
      <c r="D5" s="224"/>
      <c r="E5" s="223"/>
      <c r="F5" s="223"/>
      <c r="G5" s="223"/>
      <c r="H5" s="223"/>
      <c r="I5" s="223"/>
      <c r="J5" s="223"/>
      <c r="K5" s="223"/>
      <c r="L5" s="223"/>
      <c r="M5" s="223"/>
      <c r="N5" s="223"/>
      <c r="O5" s="223"/>
      <c r="P5" s="223"/>
      <c r="Q5" s="223"/>
      <c r="R5" s="223"/>
      <c r="S5" s="223"/>
      <c r="T5" s="223"/>
      <c r="U5" s="223"/>
      <c r="V5" s="223"/>
      <c r="W5" s="223"/>
      <c r="X5" s="223"/>
    </row>
    <row r="6" spans="2:27" ht="23.4">
      <c r="B6" s="224" t="s">
        <v>140</v>
      </c>
      <c r="C6" s="224"/>
      <c r="D6" s="224"/>
      <c r="E6" s="223"/>
      <c r="F6" s="223"/>
      <c r="G6" s="223"/>
      <c r="H6" s="223"/>
      <c r="I6" s="223"/>
      <c r="J6" s="223"/>
      <c r="K6" s="223"/>
      <c r="L6" s="223"/>
      <c r="M6" s="223"/>
      <c r="N6" s="223"/>
      <c r="O6" s="223"/>
      <c r="P6" s="223"/>
      <c r="Q6" s="223"/>
      <c r="R6" s="223"/>
      <c r="S6" s="223"/>
      <c r="T6" s="223"/>
      <c r="U6" s="223"/>
      <c r="V6" s="223"/>
      <c r="W6" s="223"/>
      <c r="X6" s="223"/>
    </row>
    <row r="7" spans="2:27" ht="23.4">
      <c r="B7" s="224" t="s">
        <v>141</v>
      </c>
      <c r="C7" s="224"/>
      <c r="D7" s="224"/>
      <c r="E7" s="223"/>
      <c r="F7" s="223"/>
      <c r="G7" s="223"/>
      <c r="H7" s="223"/>
      <c r="I7" s="223"/>
      <c r="J7" s="223"/>
      <c r="K7" s="223"/>
      <c r="L7" s="223"/>
      <c r="M7" s="223"/>
      <c r="N7" s="223"/>
      <c r="O7" s="223"/>
      <c r="P7" s="223"/>
      <c r="Q7" s="223"/>
      <c r="R7" s="223"/>
      <c r="S7" s="223"/>
      <c r="T7" s="223"/>
      <c r="U7" s="223"/>
      <c r="V7" s="223"/>
      <c r="W7" s="223"/>
      <c r="X7" s="223"/>
    </row>
    <row r="9" spans="2:27" ht="15" thickBot="1">
      <c r="B9" s="32"/>
      <c r="C9" s="35"/>
      <c r="D9" s="32"/>
      <c r="E9" s="32"/>
      <c r="F9" s="32"/>
      <c r="G9" s="32"/>
      <c r="H9" s="32"/>
      <c r="I9" s="32"/>
      <c r="J9" s="32"/>
      <c r="K9" s="32"/>
      <c r="L9" s="32"/>
      <c r="M9" s="32"/>
      <c r="N9" s="32"/>
      <c r="O9" s="32"/>
      <c r="P9" s="32"/>
      <c r="Q9" s="32"/>
      <c r="R9" s="32"/>
      <c r="S9" s="32"/>
      <c r="T9" s="32"/>
      <c r="U9" s="77"/>
      <c r="V9" s="43" t="s">
        <v>48</v>
      </c>
      <c r="W9" s="77"/>
      <c r="X9" s="89"/>
      <c r="Y9" s="79"/>
      <c r="AA9" s="38"/>
    </row>
    <row r="10" spans="2:27" ht="24" customHeight="1">
      <c r="B10" s="579" t="s">
        <v>145</v>
      </c>
      <c r="C10" s="580"/>
      <c r="D10" s="581"/>
      <c r="E10" s="585" t="str">
        <f>IF(B12="","",B12)</f>
        <v>A3位</v>
      </c>
      <c r="F10" s="586"/>
      <c r="G10" s="587"/>
      <c r="H10" s="591" t="str">
        <f>IF(B14="","",B14)</f>
        <v>B3位</v>
      </c>
      <c r="I10" s="586"/>
      <c r="J10" s="587"/>
      <c r="K10" s="591" t="str">
        <f>IF(B16="","",B16)</f>
        <v>C３位</v>
      </c>
      <c r="L10" s="586"/>
      <c r="M10" s="587"/>
      <c r="N10" s="591" t="str">
        <f>IF(B18="","",B18)</f>
        <v>D３位</v>
      </c>
      <c r="O10" s="586"/>
      <c r="P10" s="586"/>
      <c r="Q10" s="577" t="s">
        <v>62</v>
      </c>
      <c r="R10" s="573" t="s">
        <v>63</v>
      </c>
      <c r="S10" s="573" t="s">
        <v>64</v>
      </c>
      <c r="T10" s="573" t="s">
        <v>65</v>
      </c>
      <c r="U10" s="573" t="s">
        <v>6</v>
      </c>
      <c r="V10" s="573" t="s">
        <v>66</v>
      </c>
      <c r="W10" s="575" t="s">
        <v>67</v>
      </c>
      <c r="X10" s="563" t="s">
        <v>68</v>
      </c>
      <c r="Y10" s="32"/>
      <c r="Z10" s="32"/>
      <c r="AA10" s="38"/>
    </row>
    <row r="11" spans="2:27" ht="24" customHeight="1" thickBot="1">
      <c r="B11" s="582"/>
      <c r="C11" s="583"/>
      <c r="D11" s="584"/>
      <c r="E11" s="588"/>
      <c r="F11" s="589"/>
      <c r="G11" s="590"/>
      <c r="H11" s="592"/>
      <c r="I11" s="589"/>
      <c r="J11" s="590"/>
      <c r="K11" s="592"/>
      <c r="L11" s="589"/>
      <c r="M11" s="590"/>
      <c r="N11" s="592"/>
      <c r="O11" s="589"/>
      <c r="P11" s="589"/>
      <c r="Q11" s="578"/>
      <c r="R11" s="574"/>
      <c r="S11" s="574"/>
      <c r="T11" s="574"/>
      <c r="U11" s="574"/>
      <c r="V11" s="574"/>
      <c r="W11" s="576"/>
      <c r="X11" s="564"/>
      <c r="Y11" s="32"/>
      <c r="Z11" s="32"/>
      <c r="AA11" s="38"/>
    </row>
    <row r="12" spans="2:27" ht="34.950000000000003" customHeight="1">
      <c r="B12" s="565" t="s">
        <v>56</v>
      </c>
      <c r="C12" s="566"/>
      <c r="D12" s="567"/>
      <c r="E12" s="568"/>
      <c r="F12" s="568"/>
      <c r="G12" s="569"/>
      <c r="H12" s="91"/>
      <c r="I12" s="92" t="str">
        <f>IF(H13="","",IF(H13=J13,"△",IF(H13&gt;=J13,"○","×")))</f>
        <v/>
      </c>
      <c r="J12" s="93"/>
      <c r="K12" s="91"/>
      <c r="L12" s="92" t="str">
        <f>IF(K13="","",IF(K13=M13,"△",IF(K13&gt;=M13,"○","×")))</f>
        <v/>
      </c>
      <c r="M12" s="94"/>
      <c r="N12" s="95"/>
      <c r="O12" s="92" t="str">
        <f>IF(N13="","",IF(N13=P13,"△",IF(N13&gt;=P13,"○","×")))</f>
        <v/>
      </c>
      <c r="P12" s="96"/>
      <c r="Q12" s="570" t="str">
        <f>IF(AND($C12="",$I12="",$L12="",$O12=""),"",COUNTIF($H12:$P12,"○"))</f>
        <v/>
      </c>
      <c r="R12" s="571" t="str">
        <f>IF(AND($C12="",$I12="",$L12="",$O12=""),"",COUNTIF($H12:$P12,"△"))</f>
        <v/>
      </c>
      <c r="S12" s="571" t="str">
        <f>IF(AND($C12="",$I12="",$L12="",$O12=""),"",COUNTIF($B12:$P12,"×"))</f>
        <v/>
      </c>
      <c r="T12" s="571" t="str">
        <f>IF(Q12="","",(Q12*3)+(R12*1))</f>
        <v/>
      </c>
      <c r="U12" s="571" t="str">
        <f>IF(Q12="","",SUM(H13,K13,N13,))</f>
        <v/>
      </c>
      <c r="V12" s="571" t="str">
        <f>IF(Q12="","",SUM(J13,M13,P13))</f>
        <v/>
      </c>
      <c r="W12" s="572" t="str">
        <f>IF(Q12="","",U12-V12)</f>
        <v/>
      </c>
      <c r="X12" s="562" t="str">
        <f>IF(Y12="","",RANK(Y12,$Y12:$Y19,0))</f>
        <v/>
      </c>
      <c r="Y12" s="535" t="str">
        <f>IF(W12="","",$Q12*100+$R12*10+W12)</f>
        <v/>
      </c>
      <c r="Z12" s="31"/>
      <c r="AA12" s="38"/>
    </row>
    <row r="13" spans="2:27" ht="34.950000000000003" customHeight="1">
      <c r="B13" s="555"/>
      <c r="C13" s="556"/>
      <c r="D13" s="557"/>
      <c r="E13" s="560"/>
      <c r="F13" s="560"/>
      <c r="G13" s="561"/>
      <c r="H13" s="97" t="str">
        <f>IF(G15="","",G15)</f>
        <v/>
      </c>
      <c r="I13" s="98" t="s">
        <v>69</v>
      </c>
      <c r="J13" s="99" t="str">
        <f>IF(E15="","",E15)</f>
        <v/>
      </c>
      <c r="K13" s="97" t="str">
        <f>IF(G17="","",G17)</f>
        <v/>
      </c>
      <c r="L13" s="98" t="s">
        <v>69</v>
      </c>
      <c r="M13" s="99" t="str">
        <f>IF(E17="","",E17)</f>
        <v/>
      </c>
      <c r="N13" s="97" t="str">
        <f>IF(G19="","",G19)</f>
        <v/>
      </c>
      <c r="O13" s="98" t="s">
        <v>69</v>
      </c>
      <c r="P13" s="98" t="str">
        <f>IF(E19="","",E19)</f>
        <v/>
      </c>
      <c r="Q13" s="546"/>
      <c r="R13" s="548"/>
      <c r="S13" s="548"/>
      <c r="T13" s="548"/>
      <c r="U13" s="548"/>
      <c r="V13" s="548"/>
      <c r="W13" s="554"/>
      <c r="X13" s="534"/>
      <c r="Y13" s="535"/>
      <c r="Z13" s="31"/>
      <c r="AA13" s="38"/>
    </row>
    <row r="14" spans="2:27" ht="34.950000000000003" customHeight="1">
      <c r="B14" s="536" t="s">
        <v>55</v>
      </c>
      <c r="C14" s="537"/>
      <c r="D14" s="538"/>
      <c r="E14" s="100"/>
      <c r="F14" s="101" t="str">
        <f>IF(E15="","",IF(E15=G15,"△",IF(E15&gt;=G15,"○","×")))</f>
        <v/>
      </c>
      <c r="G14" s="102"/>
      <c r="H14" s="542"/>
      <c r="I14" s="543"/>
      <c r="J14" s="558"/>
      <c r="K14" s="95"/>
      <c r="L14" s="92" t="str">
        <f>IF(K15="","",IF(K15=M15,"△",IF(K15&gt;=M15,"○","×")))</f>
        <v/>
      </c>
      <c r="M14" s="94"/>
      <c r="N14" s="95"/>
      <c r="O14" s="92" t="str">
        <f>IF(N15="","",IF(N15=P15,"△",IF(N15&gt;=P15,"○","×")))</f>
        <v/>
      </c>
      <c r="P14" s="96"/>
      <c r="Q14" s="546" t="str">
        <f>IF(AND($C14="",$F14="",$L14="",$O14=""),"",COUNTIF($E14:$P14,"○"))</f>
        <v/>
      </c>
      <c r="R14" s="548" t="str">
        <f>IF(AND($C14="",$F14="",$L14="",$O14=""),"",COUNTIF($E14:$P14,"△"))</f>
        <v/>
      </c>
      <c r="S14" s="548" t="str">
        <f>IF(AND($C14="",$F14="",$L14="",$O14=""),"",COUNTIF($E14:$P14,"×"))</f>
        <v/>
      </c>
      <c r="T14" s="548" t="str">
        <f>IF(Q14="","",(Q14*3)+(R14*1))</f>
        <v/>
      </c>
      <c r="U14" s="548" t="str">
        <f>IF(Q14="","",SUM(E15,K15,N15,))</f>
        <v/>
      </c>
      <c r="V14" s="548" t="str">
        <f>IF(Q14="","",SUM(G15,M15,P15))</f>
        <v/>
      </c>
      <c r="W14" s="550" t="str">
        <f>IF(Q14="","",U14-V14)</f>
        <v/>
      </c>
      <c r="X14" s="533" t="str">
        <f>IF(Y14="","",RANK(Y14,$Y12:$Y19,0))</f>
        <v/>
      </c>
      <c r="Y14" s="535" t="str">
        <f>IF(W14="","",$Q14*100+$R14*10+W14)</f>
        <v/>
      </c>
      <c r="Z14" s="31"/>
      <c r="AA14" s="32"/>
    </row>
    <row r="15" spans="2:27" ht="34.950000000000003" customHeight="1">
      <c r="B15" s="555"/>
      <c r="C15" s="556"/>
      <c r="D15" s="557"/>
      <c r="E15" s="119"/>
      <c r="F15" s="103" t="s">
        <v>69</v>
      </c>
      <c r="G15" s="120"/>
      <c r="H15" s="559"/>
      <c r="I15" s="560"/>
      <c r="J15" s="561"/>
      <c r="K15" s="97" t="str">
        <f>IF(J17="","",J17)</f>
        <v/>
      </c>
      <c r="L15" s="98" t="s">
        <v>69</v>
      </c>
      <c r="M15" s="99" t="str">
        <f>IF(H17="","",H17)</f>
        <v/>
      </c>
      <c r="N15" s="97" t="str">
        <f>IF(J19="","",J19)</f>
        <v/>
      </c>
      <c r="O15" s="98" t="s">
        <v>69</v>
      </c>
      <c r="P15" s="98" t="str">
        <f>IF(H19="","",H19)</f>
        <v/>
      </c>
      <c r="Q15" s="546"/>
      <c r="R15" s="548"/>
      <c r="S15" s="548"/>
      <c r="T15" s="548"/>
      <c r="U15" s="548"/>
      <c r="V15" s="548"/>
      <c r="W15" s="554"/>
      <c r="X15" s="534"/>
      <c r="Y15" s="535"/>
      <c r="Z15" s="31"/>
      <c r="AA15" s="32"/>
    </row>
    <row r="16" spans="2:27" ht="34.950000000000003" customHeight="1">
      <c r="B16" s="536" t="s">
        <v>143</v>
      </c>
      <c r="C16" s="537"/>
      <c r="D16" s="538"/>
      <c r="E16" s="104"/>
      <c r="F16" s="92" t="str">
        <f>IF(E17="","",IF(E17=G17,"△",IF(E17&gt;=G17,"○","×")))</f>
        <v/>
      </c>
      <c r="G16" s="105"/>
      <c r="H16" s="106"/>
      <c r="I16" s="92" t="str">
        <f>IF(H17="","",IF(H17=J17,"△",IF(H17&gt;=J17,"○","×")))</f>
        <v/>
      </c>
      <c r="J16" s="105"/>
      <c r="K16" s="542"/>
      <c r="L16" s="543"/>
      <c r="M16" s="558"/>
      <c r="N16" s="95"/>
      <c r="O16" s="92" t="str">
        <f>IF(N17="","",IF(N17=P17,"△",IF(N17&gt;=P17,"○","×")))</f>
        <v/>
      </c>
      <c r="P16" s="96"/>
      <c r="Q16" s="546" t="str">
        <f>IF(AND($C16="",$F16="",$I16="",$O16=""),"",COUNTIF($E16:$P16,"○"))</f>
        <v/>
      </c>
      <c r="R16" s="548" t="str">
        <f>IF(AND($C16="",$F16="",$I16="",$O16=""),"",COUNTIF($E16:$P16,"△"))</f>
        <v/>
      </c>
      <c r="S16" s="548" t="str">
        <f>IF(AND($C16="",$F16="",$I16="",$O16=""),"",COUNTIF($E16:$P16,"×"))</f>
        <v/>
      </c>
      <c r="T16" s="548" t="str">
        <f>IF(Q16="","",(Q16*3)+(R16*1))</f>
        <v/>
      </c>
      <c r="U16" s="548" t="str">
        <f>IF(Q16="","",SUM(E17,H17,N17,))</f>
        <v/>
      </c>
      <c r="V16" s="548" t="str">
        <f>IF(Q16="","",SUM(G17,J17,P17))</f>
        <v/>
      </c>
      <c r="W16" s="550" t="str">
        <f>IF(Q16="","",U16-V16)</f>
        <v/>
      </c>
      <c r="X16" s="533" t="str">
        <f>IF(Y16="","",RANK(Y16,$Y12:$Y19,0))</f>
        <v/>
      </c>
      <c r="Y16" s="535" t="str">
        <f>IF(W16="","",$Q16*100+$R16*10+W16)</f>
        <v/>
      </c>
      <c r="Z16" s="31"/>
      <c r="AA16" s="32"/>
    </row>
    <row r="17" spans="2:27" ht="34.950000000000003" customHeight="1">
      <c r="B17" s="555"/>
      <c r="C17" s="556"/>
      <c r="D17" s="557"/>
      <c r="E17" s="119"/>
      <c r="F17" s="103" t="s">
        <v>69</v>
      </c>
      <c r="G17" s="120"/>
      <c r="H17" s="119"/>
      <c r="I17" s="103" t="s">
        <v>69</v>
      </c>
      <c r="J17" s="120"/>
      <c r="K17" s="559"/>
      <c r="L17" s="560"/>
      <c r="M17" s="561"/>
      <c r="N17" s="97" t="str">
        <f>IF(M19="","",M19)</f>
        <v/>
      </c>
      <c r="O17" s="98" t="s">
        <v>69</v>
      </c>
      <c r="P17" s="98" t="str">
        <f>IF(K19="","",K19)</f>
        <v/>
      </c>
      <c r="Q17" s="546"/>
      <c r="R17" s="548"/>
      <c r="S17" s="548"/>
      <c r="T17" s="548"/>
      <c r="U17" s="548"/>
      <c r="V17" s="548"/>
      <c r="W17" s="554"/>
      <c r="X17" s="534"/>
      <c r="Y17" s="535"/>
      <c r="Z17" s="31"/>
      <c r="AA17" s="32"/>
    </row>
    <row r="18" spans="2:27" ht="34.950000000000003" customHeight="1">
      <c r="B18" s="536" t="s">
        <v>144</v>
      </c>
      <c r="C18" s="537"/>
      <c r="D18" s="538"/>
      <c r="E18" s="104"/>
      <c r="F18" s="92" t="str">
        <f>IF(E19="","",IF(E19=G19,"△",IF(E19&gt;=G19,"○","×")))</f>
        <v/>
      </c>
      <c r="G18" s="105"/>
      <c r="H18" s="106"/>
      <c r="I18" s="92" t="str">
        <f>IF(H19="","",IF(H19=J19,"△",IF(H19&gt;=J19,"○","×")))</f>
        <v/>
      </c>
      <c r="J18" s="105"/>
      <c r="K18" s="106"/>
      <c r="L18" s="92" t="str">
        <f>IF(K19="","",IF(K19=M19,"△",IF(K19&gt;=M19,"○","×")))</f>
        <v/>
      </c>
      <c r="M18" s="105"/>
      <c r="N18" s="542"/>
      <c r="O18" s="543"/>
      <c r="P18" s="543"/>
      <c r="Q18" s="546" t="str">
        <f>IF(AND($C18="",$F18="",$I18="",$L18=""),"",COUNTIF($B18:$M18,"○"))</f>
        <v/>
      </c>
      <c r="R18" s="548" t="str">
        <f>IF(AND($C18="",$F18="",$I18="",$L18=""),"",COUNTIF($B18:$M18,"△"))</f>
        <v/>
      </c>
      <c r="S18" s="548" t="str">
        <f>IF(AND($C18="",$F18="",$I18="",$L18=""),"",COUNTIF($B18:$M18,"×"))</f>
        <v/>
      </c>
      <c r="T18" s="548" t="str">
        <f>IF(Q18="","",(Q18*3)+(R18*1))</f>
        <v/>
      </c>
      <c r="U18" s="548" t="str">
        <f>IF(Q18="","",SUM(E19,H19,K19,))</f>
        <v/>
      </c>
      <c r="V18" s="548" t="str">
        <f>IF(Q18="","",SUM(G19,J19,M19,))</f>
        <v/>
      </c>
      <c r="W18" s="550" t="str">
        <f>IF(Q18="","",U18-V18)</f>
        <v/>
      </c>
      <c r="X18" s="533" t="str">
        <f>IF(Y18="","",RANK(Y18,$Y12:$Y19,0))</f>
        <v/>
      </c>
      <c r="Y18" s="535" t="str">
        <f>IF(W18="","",$Q18*100+$R18*10+W18)</f>
        <v/>
      </c>
      <c r="Z18" s="31"/>
      <c r="AA18" s="32"/>
    </row>
    <row r="19" spans="2:27" ht="34.950000000000003" customHeight="1" thickBot="1">
      <c r="B19" s="539"/>
      <c r="C19" s="540"/>
      <c r="D19" s="541"/>
      <c r="E19" s="122"/>
      <c r="F19" s="90" t="s">
        <v>69</v>
      </c>
      <c r="G19" s="121"/>
      <c r="H19" s="122"/>
      <c r="I19" s="90" t="s">
        <v>69</v>
      </c>
      <c r="J19" s="121"/>
      <c r="K19" s="122"/>
      <c r="L19" s="90" t="s">
        <v>69</v>
      </c>
      <c r="M19" s="121"/>
      <c r="N19" s="544"/>
      <c r="O19" s="545"/>
      <c r="P19" s="545"/>
      <c r="Q19" s="547"/>
      <c r="R19" s="549"/>
      <c r="S19" s="549"/>
      <c r="T19" s="549"/>
      <c r="U19" s="549"/>
      <c r="V19" s="549"/>
      <c r="W19" s="551"/>
      <c r="X19" s="552"/>
      <c r="Y19" s="535"/>
      <c r="Z19" s="31"/>
      <c r="AA19" s="32"/>
    </row>
    <row r="20" spans="2:27" ht="24" customHeight="1" thickBot="1">
      <c r="B20" s="553"/>
      <c r="C20" s="553"/>
      <c r="D20" s="553"/>
      <c r="E20" s="32"/>
      <c r="F20" s="32"/>
      <c r="G20" s="32"/>
      <c r="H20" s="32"/>
      <c r="I20" s="32"/>
      <c r="J20" s="32"/>
      <c r="K20" s="32"/>
      <c r="L20" s="32"/>
      <c r="M20" s="32"/>
      <c r="N20" s="32"/>
      <c r="O20" s="32"/>
      <c r="P20" s="32"/>
      <c r="Q20" s="32"/>
      <c r="R20" s="32"/>
      <c r="S20" s="32"/>
      <c r="T20" s="32"/>
      <c r="U20" s="32"/>
      <c r="V20" s="32"/>
      <c r="W20" s="32"/>
      <c r="X20" s="32"/>
      <c r="Y20" s="32"/>
      <c r="Z20" s="32"/>
      <c r="AA20" s="32"/>
    </row>
    <row r="21" spans="2:27" ht="34.950000000000003" customHeight="1" thickBot="1">
      <c r="B21" s="107"/>
      <c r="C21" s="519" t="s">
        <v>72</v>
      </c>
      <c r="D21" s="519"/>
      <c r="E21" s="519"/>
      <c r="F21" s="520" t="s">
        <v>73</v>
      </c>
      <c r="G21" s="519"/>
      <c r="H21" s="519"/>
      <c r="I21" s="519"/>
      <c r="J21" s="519"/>
      <c r="K21" s="519"/>
      <c r="L21" s="519"/>
      <c r="M21" s="519"/>
      <c r="N21" s="519"/>
      <c r="O21" s="519"/>
      <c r="P21" s="521"/>
      <c r="Q21" s="522" t="s">
        <v>76</v>
      </c>
      <c r="R21" s="523"/>
      <c r="S21" s="524"/>
      <c r="T21" s="522" t="s">
        <v>46</v>
      </c>
      <c r="U21" s="523"/>
      <c r="V21" s="525"/>
      <c r="W21" s="32"/>
      <c r="X21" s="32"/>
      <c r="Y21" s="32"/>
      <c r="Z21" s="32"/>
      <c r="AA21" s="32"/>
    </row>
    <row r="22" spans="2:27" ht="55.95" customHeight="1">
      <c r="B22" s="108">
        <v>1</v>
      </c>
      <c r="C22" s="526" t="s">
        <v>195</v>
      </c>
      <c r="D22" s="526"/>
      <c r="E22" s="526"/>
      <c r="F22" s="527" t="str">
        <f>B12</f>
        <v>A3位</v>
      </c>
      <c r="G22" s="528"/>
      <c r="H22" s="528"/>
      <c r="I22" s="528"/>
      <c r="J22" s="109"/>
      <c r="K22" s="110" t="s">
        <v>69</v>
      </c>
      <c r="L22" s="109"/>
      <c r="M22" s="528" t="str">
        <f>F24</f>
        <v>C３位</v>
      </c>
      <c r="N22" s="528"/>
      <c r="O22" s="528"/>
      <c r="P22" s="529"/>
      <c r="Q22" s="527" t="str">
        <f>F23</f>
        <v>B3位</v>
      </c>
      <c r="R22" s="528"/>
      <c r="S22" s="529"/>
      <c r="T22" s="530" t="str">
        <f>M23</f>
        <v>D３位</v>
      </c>
      <c r="U22" s="531"/>
      <c r="V22" s="532"/>
      <c r="W22" s="32"/>
      <c r="X22" s="32"/>
      <c r="Y22" s="32"/>
      <c r="Z22" s="32"/>
      <c r="AA22" s="32"/>
    </row>
    <row r="23" spans="2:27" ht="55.95" customHeight="1">
      <c r="B23" s="111">
        <v>2</v>
      </c>
      <c r="C23" s="512" t="s">
        <v>196</v>
      </c>
      <c r="D23" s="512"/>
      <c r="E23" s="512"/>
      <c r="F23" s="513" t="str">
        <f>B14</f>
        <v>B3位</v>
      </c>
      <c r="G23" s="514"/>
      <c r="H23" s="514"/>
      <c r="I23" s="514"/>
      <c r="J23" s="112"/>
      <c r="K23" s="112" t="s">
        <v>69</v>
      </c>
      <c r="L23" s="112"/>
      <c r="M23" s="514" t="str">
        <f>B18</f>
        <v>D３位</v>
      </c>
      <c r="N23" s="514"/>
      <c r="O23" s="514"/>
      <c r="P23" s="515"/>
      <c r="Q23" s="513" t="str">
        <f>F22</f>
        <v>A3位</v>
      </c>
      <c r="R23" s="514"/>
      <c r="S23" s="515"/>
      <c r="T23" s="516" t="str">
        <f>M22</f>
        <v>C３位</v>
      </c>
      <c r="U23" s="517"/>
      <c r="V23" s="518"/>
      <c r="W23" s="32"/>
      <c r="X23" s="32"/>
      <c r="Y23" s="32"/>
      <c r="Z23" s="32"/>
      <c r="AA23" s="32"/>
    </row>
    <row r="24" spans="2:27" ht="55.95" customHeight="1">
      <c r="B24" s="111">
        <v>3</v>
      </c>
      <c r="C24" s="512" t="s">
        <v>197</v>
      </c>
      <c r="D24" s="512"/>
      <c r="E24" s="512"/>
      <c r="F24" s="513" t="str">
        <f>B16</f>
        <v>C３位</v>
      </c>
      <c r="G24" s="514"/>
      <c r="H24" s="514"/>
      <c r="I24" s="514"/>
      <c r="J24" s="112"/>
      <c r="K24" s="112" t="s">
        <v>69</v>
      </c>
      <c r="L24" s="112"/>
      <c r="M24" s="514" t="str">
        <f>B14</f>
        <v>B3位</v>
      </c>
      <c r="N24" s="514"/>
      <c r="O24" s="514"/>
      <c r="P24" s="515"/>
      <c r="Q24" s="513" t="str">
        <f>F25</f>
        <v>D３位</v>
      </c>
      <c r="R24" s="514"/>
      <c r="S24" s="515"/>
      <c r="T24" s="516" t="str">
        <f>M25</f>
        <v>A3位</v>
      </c>
      <c r="U24" s="517"/>
      <c r="V24" s="518"/>
      <c r="W24" s="32"/>
      <c r="X24" s="32"/>
      <c r="Y24" s="32"/>
      <c r="Z24" s="32"/>
      <c r="AA24" s="32"/>
    </row>
    <row r="25" spans="2:27" ht="55.95" customHeight="1">
      <c r="B25" s="111">
        <v>4</v>
      </c>
      <c r="C25" s="512" t="s">
        <v>198</v>
      </c>
      <c r="D25" s="512"/>
      <c r="E25" s="512"/>
      <c r="F25" s="513" t="str">
        <f>B18</f>
        <v>D３位</v>
      </c>
      <c r="G25" s="514"/>
      <c r="H25" s="514"/>
      <c r="I25" s="514"/>
      <c r="J25" s="112"/>
      <c r="K25" s="112" t="s">
        <v>69</v>
      </c>
      <c r="L25" s="112"/>
      <c r="M25" s="514" t="str">
        <f>B12</f>
        <v>A3位</v>
      </c>
      <c r="N25" s="514"/>
      <c r="O25" s="514"/>
      <c r="P25" s="515"/>
      <c r="Q25" s="513" t="str">
        <f>F24</f>
        <v>C３位</v>
      </c>
      <c r="R25" s="514"/>
      <c r="S25" s="515"/>
      <c r="T25" s="516" t="str">
        <f>M24</f>
        <v>B3位</v>
      </c>
      <c r="U25" s="517"/>
      <c r="V25" s="518"/>
      <c r="W25" s="32"/>
      <c r="X25" s="32"/>
      <c r="Y25" s="32"/>
      <c r="Z25" s="32"/>
      <c r="AA25" s="32"/>
    </row>
    <row r="26" spans="2:27" ht="55.95" customHeight="1">
      <c r="B26" s="111">
        <v>5</v>
      </c>
      <c r="C26" s="512" t="s">
        <v>199</v>
      </c>
      <c r="D26" s="512"/>
      <c r="E26" s="512"/>
      <c r="F26" s="513" t="str">
        <f>B16</f>
        <v>C３位</v>
      </c>
      <c r="G26" s="514"/>
      <c r="H26" s="514"/>
      <c r="I26" s="514"/>
      <c r="J26" s="112"/>
      <c r="K26" s="112" t="s">
        <v>69</v>
      </c>
      <c r="L26" s="112"/>
      <c r="M26" s="514" t="str">
        <f>B18</f>
        <v>D３位</v>
      </c>
      <c r="N26" s="514"/>
      <c r="O26" s="514"/>
      <c r="P26" s="515"/>
      <c r="Q26" s="513" t="str">
        <f>F27</f>
        <v>A3位</v>
      </c>
      <c r="R26" s="514"/>
      <c r="S26" s="515"/>
      <c r="T26" s="516" t="str">
        <f>M27</f>
        <v>B3位</v>
      </c>
      <c r="U26" s="517"/>
      <c r="V26" s="518"/>
      <c r="W26" s="32"/>
      <c r="X26" s="32"/>
      <c r="Y26" s="32"/>
      <c r="Z26" s="32"/>
      <c r="AA26" s="32"/>
    </row>
    <row r="27" spans="2:27" ht="55.95" customHeight="1" thickBot="1">
      <c r="B27" s="113">
        <v>6</v>
      </c>
      <c r="C27" s="504" t="s">
        <v>200</v>
      </c>
      <c r="D27" s="504"/>
      <c r="E27" s="504"/>
      <c r="F27" s="505" t="str">
        <f>B12</f>
        <v>A3位</v>
      </c>
      <c r="G27" s="506"/>
      <c r="H27" s="506"/>
      <c r="I27" s="506"/>
      <c r="J27" s="114"/>
      <c r="K27" s="114" t="s">
        <v>69</v>
      </c>
      <c r="L27" s="114"/>
      <c r="M27" s="506" t="str">
        <f>B14</f>
        <v>B3位</v>
      </c>
      <c r="N27" s="506"/>
      <c r="O27" s="506"/>
      <c r="P27" s="507"/>
      <c r="Q27" s="505" t="str">
        <f>F26</f>
        <v>C３位</v>
      </c>
      <c r="R27" s="506"/>
      <c r="S27" s="507"/>
      <c r="T27" s="508" t="str">
        <f>M26</f>
        <v>D３位</v>
      </c>
      <c r="U27" s="509"/>
      <c r="V27" s="510"/>
      <c r="W27" s="32"/>
      <c r="X27" s="32"/>
      <c r="Y27" s="32"/>
      <c r="Z27" s="32"/>
      <c r="AA27" s="32"/>
    </row>
    <row r="28" spans="2:27" ht="14.4">
      <c r="B28" s="32"/>
      <c r="C28" s="35"/>
      <c r="D28" s="32"/>
      <c r="E28" s="32"/>
      <c r="F28" s="32"/>
      <c r="G28" s="32"/>
      <c r="H28" s="32"/>
      <c r="I28" s="32"/>
      <c r="J28" s="32"/>
      <c r="K28" s="32"/>
      <c r="L28" s="32"/>
      <c r="M28" s="32"/>
      <c r="N28" s="32"/>
      <c r="O28" s="32"/>
      <c r="P28" s="32"/>
      <c r="Q28" s="32"/>
      <c r="R28" s="32"/>
      <c r="S28" s="32"/>
      <c r="T28" s="32"/>
      <c r="U28" s="32"/>
      <c r="V28" s="32"/>
      <c r="W28" s="32"/>
      <c r="X28" s="32"/>
      <c r="Y28" s="32"/>
      <c r="Z28" s="32"/>
      <c r="AA28" s="32"/>
    </row>
  </sheetData>
  <mergeCells count="93">
    <mergeCell ref="Q10:Q11"/>
    <mergeCell ref="B10:D11"/>
    <mergeCell ref="E10:G11"/>
    <mergeCell ref="H10:J11"/>
    <mergeCell ref="K10:M11"/>
    <mergeCell ref="N10:P11"/>
    <mergeCell ref="X10:X11"/>
    <mergeCell ref="B12:D13"/>
    <mergeCell ref="E12:G13"/>
    <mergeCell ref="Q12:Q13"/>
    <mergeCell ref="R12:R13"/>
    <mergeCell ref="S12:S13"/>
    <mergeCell ref="T12:T13"/>
    <mergeCell ref="U12:U13"/>
    <mergeCell ref="V12:V13"/>
    <mergeCell ref="W12:W13"/>
    <mergeCell ref="R10:R11"/>
    <mergeCell ref="S10:S11"/>
    <mergeCell ref="T10:T11"/>
    <mergeCell ref="U10:U11"/>
    <mergeCell ref="V10:V11"/>
    <mergeCell ref="W10:W11"/>
    <mergeCell ref="X12:X13"/>
    <mergeCell ref="Y12:Y13"/>
    <mergeCell ref="B14:D15"/>
    <mergeCell ref="H14:J15"/>
    <mergeCell ref="Q14:Q15"/>
    <mergeCell ref="R14:R15"/>
    <mergeCell ref="S14:S15"/>
    <mergeCell ref="T14:T15"/>
    <mergeCell ref="U14:U15"/>
    <mergeCell ref="V14:V15"/>
    <mergeCell ref="W14:W15"/>
    <mergeCell ref="X14:X15"/>
    <mergeCell ref="Y14:Y15"/>
    <mergeCell ref="B20:D20"/>
    <mergeCell ref="V16:V17"/>
    <mergeCell ref="W16:W17"/>
    <mergeCell ref="B16:D17"/>
    <mergeCell ref="K16:M17"/>
    <mergeCell ref="Q16:Q17"/>
    <mergeCell ref="R16:R17"/>
    <mergeCell ref="S16:S17"/>
    <mergeCell ref="X16:X17"/>
    <mergeCell ref="Y16:Y17"/>
    <mergeCell ref="B18:D19"/>
    <mergeCell ref="N18:P19"/>
    <mergeCell ref="Q18:Q19"/>
    <mergeCell ref="R18:R19"/>
    <mergeCell ref="S18:S19"/>
    <mergeCell ref="T18:T19"/>
    <mergeCell ref="U18:U19"/>
    <mergeCell ref="V18:V19"/>
    <mergeCell ref="W18:W19"/>
    <mergeCell ref="X18:X19"/>
    <mergeCell ref="Y18:Y19"/>
    <mergeCell ref="T16:T17"/>
    <mergeCell ref="U16:U17"/>
    <mergeCell ref="C21:E21"/>
    <mergeCell ref="F21:P21"/>
    <mergeCell ref="Q21:S21"/>
    <mergeCell ref="T21:V21"/>
    <mergeCell ref="C22:E22"/>
    <mergeCell ref="F22:I22"/>
    <mergeCell ref="M22:P22"/>
    <mergeCell ref="Q22:S22"/>
    <mergeCell ref="T22:V22"/>
    <mergeCell ref="C26:E26"/>
    <mergeCell ref="F26:I26"/>
    <mergeCell ref="M26:P26"/>
    <mergeCell ref="Q26:S26"/>
    <mergeCell ref="T26:V26"/>
    <mergeCell ref="B2:X2"/>
    <mergeCell ref="C25:E25"/>
    <mergeCell ref="F25:I25"/>
    <mergeCell ref="M25:P25"/>
    <mergeCell ref="Q25:S25"/>
    <mergeCell ref="T25:V25"/>
    <mergeCell ref="C23:E23"/>
    <mergeCell ref="F23:I23"/>
    <mergeCell ref="M23:P23"/>
    <mergeCell ref="Q23:S23"/>
    <mergeCell ref="T23:V23"/>
    <mergeCell ref="C24:E24"/>
    <mergeCell ref="F24:I24"/>
    <mergeCell ref="M24:P24"/>
    <mergeCell ref="Q24:S24"/>
    <mergeCell ref="T24:V24"/>
    <mergeCell ref="C27:E27"/>
    <mergeCell ref="F27:I27"/>
    <mergeCell ref="M27:P27"/>
    <mergeCell ref="Q27:S27"/>
    <mergeCell ref="T27:V27"/>
  </mergeCells>
  <phoneticPr fontId="2"/>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B2:AA29"/>
  <sheetViews>
    <sheetView workbookViewId="0">
      <selection activeCell="C23" sqref="C23:E28"/>
    </sheetView>
  </sheetViews>
  <sheetFormatPr defaultRowHeight="13.2"/>
  <cols>
    <col min="2" max="48" width="5.77734375" customWidth="1"/>
  </cols>
  <sheetData>
    <row r="2" spans="2:27" ht="23.4">
      <c r="B2" s="511" t="s">
        <v>147</v>
      </c>
      <c r="C2" s="511"/>
      <c r="D2" s="511"/>
      <c r="E2" s="511"/>
      <c r="F2" s="511"/>
      <c r="G2" s="511"/>
      <c r="H2" s="511"/>
      <c r="I2" s="511"/>
      <c r="J2" s="511"/>
      <c r="K2" s="511"/>
      <c r="L2" s="511"/>
      <c r="M2" s="511"/>
      <c r="N2" s="511"/>
      <c r="O2" s="511"/>
      <c r="P2" s="511"/>
      <c r="Q2" s="511"/>
      <c r="R2" s="511"/>
      <c r="S2" s="511"/>
      <c r="T2" s="511"/>
      <c r="U2" s="511"/>
      <c r="V2" s="511"/>
      <c r="W2" s="511"/>
      <c r="X2" s="511"/>
    </row>
    <row r="3" spans="2:27" ht="15.6" customHeight="1">
      <c r="B3" s="223"/>
      <c r="C3" s="223"/>
      <c r="D3" s="223"/>
      <c r="E3" s="223"/>
      <c r="F3" s="223"/>
      <c r="G3" s="223"/>
      <c r="H3" s="223"/>
      <c r="I3" s="223"/>
      <c r="J3" s="223"/>
      <c r="K3" s="223"/>
      <c r="L3" s="223"/>
      <c r="M3" s="223"/>
      <c r="N3" s="223"/>
      <c r="O3" s="223"/>
      <c r="P3" s="223"/>
      <c r="Q3" s="223"/>
      <c r="R3" s="223"/>
      <c r="S3" s="223"/>
      <c r="T3" s="223"/>
      <c r="U3" s="223"/>
      <c r="V3" s="223"/>
      <c r="W3" s="223"/>
      <c r="X3" s="223"/>
    </row>
    <row r="4" spans="2:27" ht="23.4" customHeight="1">
      <c r="B4" s="224" t="s">
        <v>142</v>
      </c>
      <c r="C4" s="224"/>
      <c r="D4" s="224"/>
      <c r="E4" s="223"/>
      <c r="F4" s="223"/>
      <c r="G4" s="223"/>
      <c r="H4" s="223"/>
      <c r="I4" s="223"/>
      <c r="J4" s="223"/>
      <c r="K4" s="223"/>
      <c r="L4" s="223"/>
      <c r="M4" s="223"/>
      <c r="N4" s="223"/>
      <c r="O4" s="223"/>
      <c r="P4" s="223"/>
      <c r="Q4" s="223"/>
      <c r="R4" s="223"/>
      <c r="S4" s="223"/>
      <c r="T4" s="223"/>
      <c r="U4" s="223"/>
      <c r="V4" s="223"/>
      <c r="W4" s="223"/>
      <c r="X4" s="223"/>
    </row>
    <row r="5" spans="2:27" ht="23.4" customHeight="1">
      <c r="B5" s="224" t="s">
        <v>139</v>
      </c>
      <c r="C5" s="224"/>
      <c r="D5" s="224"/>
      <c r="E5" s="223"/>
      <c r="F5" s="223"/>
      <c r="G5" s="223"/>
      <c r="H5" s="223"/>
      <c r="I5" s="223"/>
      <c r="J5" s="223"/>
      <c r="K5" s="223"/>
      <c r="L5" s="223"/>
      <c r="M5" s="223"/>
      <c r="N5" s="223"/>
      <c r="O5" s="223"/>
      <c r="P5" s="223"/>
      <c r="Q5" s="223"/>
      <c r="R5" s="223"/>
      <c r="S5" s="223"/>
      <c r="T5" s="223"/>
      <c r="U5" s="223"/>
      <c r="V5" s="223"/>
      <c r="W5" s="223"/>
      <c r="X5" s="223"/>
    </row>
    <row r="6" spans="2:27" ht="23.4">
      <c r="B6" s="224" t="s">
        <v>140</v>
      </c>
      <c r="C6" s="224"/>
      <c r="D6" s="224"/>
      <c r="E6" s="223"/>
      <c r="F6" s="223"/>
      <c r="G6" s="223"/>
      <c r="H6" s="223"/>
      <c r="I6" s="223"/>
      <c r="J6" s="223"/>
      <c r="K6" s="223"/>
      <c r="L6" s="223"/>
      <c r="M6" s="223"/>
      <c r="N6" s="223"/>
      <c r="O6" s="223"/>
      <c r="P6" s="223"/>
      <c r="Q6" s="223"/>
      <c r="R6" s="223"/>
      <c r="S6" s="223"/>
      <c r="T6" s="223"/>
      <c r="U6" s="223"/>
      <c r="V6" s="223"/>
      <c r="W6" s="223"/>
      <c r="X6" s="223"/>
    </row>
    <row r="7" spans="2:27" ht="23.4">
      <c r="B7" s="224" t="s">
        <v>141</v>
      </c>
      <c r="C7" s="224"/>
      <c r="D7" s="224"/>
      <c r="E7" s="223"/>
      <c r="F7" s="223"/>
      <c r="G7" s="223"/>
      <c r="H7" s="223"/>
      <c r="I7" s="223"/>
      <c r="J7" s="223"/>
      <c r="K7" s="223"/>
      <c r="L7" s="223"/>
      <c r="M7" s="223"/>
      <c r="N7" s="223"/>
      <c r="O7" s="223"/>
      <c r="P7" s="223"/>
      <c r="Q7" s="223"/>
      <c r="R7" s="223"/>
      <c r="S7" s="223"/>
      <c r="T7" s="223"/>
      <c r="U7" s="223"/>
      <c r="V7" s="223"/>
      <c r="W7" s="223"/>
      <c r="X7" s="223"/>
    </row>
    <row r="9" spans="2:27" ht="15" thickBot="1">
      <c r="B9" s="32"/>
      <c r="C9" s="35"/>
      <c r="D9" s="32"/>
      <c r="E9" s="32"/>
      <c r="F9" s="32"/>
      <c r="G9" s="32"/>
      <c r="H9" s="32"/>
      <c r="I9" s="32"/>
      <c r="J9" s="32"/>
      <c r="K9" s="32"/>
      <c r="L9" s="32"/>
      <c r="M9" s="32"/>
      <c r="N9" s="32"/>
      <c r="O9" s="32"/>
      <c r="P9" s="32"/>
      <c r="Q9" s="32"/>
      <c r="R9" s="32"/>
      <c r="S9" s="32"/>
      <c r="T9" s="32"/>
      <c r="U9" s="77"/>
      <c r="V9" s="43" t="s">
        <v>48</v>
      </c>
      <c r="W9" s="77"/>
      <c r="X9" s="89"/>
      <c r="Y9" s="79"/>
      <c r="AA9" s="38"/>
    </row>
    <row r="10" spans="2:27" ht="24" customHeight="1">
      <c r="B10" s="579" t="s">
        <v>149</v>
      </c>
      <c r="C10" s="580"/>
      <c r="D10" s="581"/>
      <c r="E10" s="585" t="str">
        <f>IF(B12="","",B12)</f>
        <v>B4位</v>
      </c>
      <c r="F10" s="586"/>
      <c r="G10" s="587"/>
      <c r="H10" s="591" t="str">
        <f>IF(B14="","",B14)</f>
        <v>C4位</v>
      </c>
      <c r="I10" s="586"/>
      <c r="J10" s="587"/>
      <c r="K10" s="591" t="str">
        <f>IF(B16="","",B16)</f>
        <v>D4位</v>
      </c>
      <c r="L10" s="586"/>
      <c r="M10" s="587"/>
      <c r="N10" s="591" t="str">
        <f>IF(B18="","",B18)</f>
        <v>A4位</v>
      </c>
      <c r="O10" s="586"/>
      <c r="P10" s="586"/>
      <c r="Q10" s="577" t="s">
        <v>62</v>
      </c>
      <c r="R10" s="573" t="s">
        <v>63</v>
      </c>
      <c r="S10" s="573" t="s">
        <v>64</v>
      </c>
      <c r="T10" s="573" t="s">
        <v>65</v>
      </c>
      <c r="U10" s="573" t="s">
        <v>6</v>
      </c>
      <c r="V10" s="573" t="s">
        <v>66</v>
      </c>
      <c r="W10" s="575" t="s">
        <v>67</v>
      </c>
      <c r="X10" s="563" t="s">
        <v>68</v>
      </c>
      <c r="Y10" s="32"/>
      <c r="Z10" s="32"/>
      <c r="AA10" s="38"/>
    </row>
    <row r="11" spans="2:27" ht="24" customHeight="1" thickBot="1">
      <c r="B11" s="582"/>
      <c r="C11" s="583"/>
      <c r="D11" s="584"/>
      <c r="E11" s="588"/>
      <c r="F11" s="589"/>
      <c r="G11" s="590"/>
      <c r="H11" s="592"/>
      <c r="I11" s="589"/>
      <c r="J11" s="590"/>
      <c r="K11" s="592"/>
      <c r="L11" s="589"/>
      <c r="M11" s="590"/>
      <c r="N11" s="592"/>
      <c r="O11" s="589"/>
      <c r="P11" s="589"/>
      <c r="Q11" s="578"/>
      <c r="R11" s="574"/>
      <c r="S11" s="574"/>
      <c r="T11" s="574"/>
      <c r="U11" s="574"/>
      <c r="V11" s="574"/>
      <c r="W11" s="576"/>
      <c r="X11" s="564"/>
      <c r="Y11" s="32"/>
      <c r="Z11" s="32"/>
      <c r="AA11" s="38"/>
    </row>
    <row r="12" spans="2:27" ht="34.950000000000003" customHeight="1">
      <c r="B12" s="565" t="s">
        <v>57</v>
      </c>
      <c r="C12" s="566"/>
      <c r="D12" s="567"/>
      <c r="E12" s="568"/>
      <c r="F12" s="568"/>
      <c r="G12" s="569"/>
      <c r="H12" s="91"/>
      <c r="I12" s="92" t="str">
        <f>IF(H13="","",IF(H13=J13,"△",IF(H13&gt;=J13,"○","×")))</f>
        <v/>
      </c>
      <c r="J12" s="93"/>
      <c r="K12" s="91"/>
      <c r="L12" s="92" t="str">
        <f>IF(K13="","",IF(K13=M13,"△",IF(K13&gt;=M13,"○","×")))</f>
        <v/>
      </c>
      <c r="M12" s="94"/>
      <c r="N12" s="95"/>
      <c r="O12" s="92" t="str">
        <f>IF(N13="","",IF(N13=P13,"△",IF(N13&gt;=P13,"○","×")))</f>
        <v/>
      </c>
      <c r="P12" s="96"/>
      <c r="Q12" s="570" t="str">
        <f>IF(AND($C12="",$I12="",$L12="",$O12=""),"",COUNTIF($H12:$P12,"○"))</f>
        <v/>
      </c>
      <c r="R12" s="571" t="str">
        <f>IF(AND($C12="",$I12="",$L12="",$O12=""),"",COUNTIF($H12:$P12,"△"))</f>
        <v/>
      </c>
      <c r="S12" s="571" t="str">
        <f>IF(AND($C12="",$I12="",$L12="",$O12=""),"",COUNTIF($B12:$P12,"×"))</f>
        <v/>
      </c>
      <c r="T12" s="571" t="str">
        <f>IF(Q12="","",(Q12*3)+(R12*1))</f>
        <v/>
      </c>
      <c r="U12" s="571" t="str">
        <f>IF(Q12="","",SUM(H13,K13,N13,))</f>
        <v/>
      </c>
      <c r="V12" s="571" t="str">
        <f>IF(Q12="","",SUM(J13,M13,P13))</f>
        <v/>
      </c>
      <c r="W12" s="572" t="str">
        <f>IF(Q12="","",U12-V12)</f>
        <v/>
      </c>
      <c r="X12" s="562" t="str">
        <f>IF(Y12="","",RANK(Y12,$Y12:$Y19,0))</f>
        <v/>
      </c>
      <c r="Y12" s="535" t="str">
        <f>IF(W12="","",$Q12*100+$R12*10+W12)</f>
        <v/>
      </c>
      <c r="Z12" s="31"/>
      <c r="AA12" s="38"/>
    </row>
    <row r="13" spans="2:27" ht="34.950000000000003" customHeight="1">
      <c r="B13" s="555"/>
      <c r="C13" s="556"/>
      <c r="D13" s="557"/>
      <c r="E13" s="560"/>
      <c r="F13" s="560"/>
      <c r="G13" s="561"/>
      <c r="H13" s="97" t="str">
        <f>IF(G15="","",G15)</f>
        <v/>
      </c>
      <c r="I13" s="98" t="s">
        <v>69</v>
      </c>
      <c r="J13" s="99" t="str">
        <f>IF(E15="","",E15)</f>
        <v/>
      </c>
      <c r="K13" s="97" t="str">
        <f>IF(G17="","",G17)</f>
        <v/>
      </c>
      <c r="L13" s="98" t="s">
        <v>69</v>
      </c>
      <c r="M13" s="99" t="str">
        <f>IF(E17="","",E17)</f>
        <v/>
      </c>
      <c r="N13" s="97" t="str">
        <f>IF(G19="","",G19)</f>
        <v/>
      </c>
      <c r="O13" s="98" t="s">
        <v>69</v>
      </c>
      <c r="P13" s="98" t="str">
        <f>IF(E19="","",E19)</f>
        <v/>
      </c>
      <c r="Q13" s="546"/>
      <c r="R13" s="548"/>
      <c r="S13" s="548"/>
      <c r="T13" s="548"/>
      <c r="U13" s="548"/>
      <c r="V13" s="548"/>
      <c r="W13" s="554"/>
      <c r="X13" s="534"/>
      <c r="Y13" s="535"/>
      <c r="Z13" s="31"/>
      <c r="AA13" s="38"/>
    </row>
    <row r="14" spans="2:27" ht="34.950000000000003" customHeight="1">
      <c r="B14" s="536" t="s">
        <v>58</v>
      </c>
      <c r="C14" s="537"/>
      <c r="D14" s="538"/>
      <c r="E14" s="100"/>
      <c r="F14" s="101" t="str">
        <f>IF(E15="","",IF(E15=G15,"△",IF(E15&gt;=G15,"○","×")))</f>
        <v/>
      </c>
      <c r="G14" s="102"/>
      <c r="H14" s="542"/>
      <c r="I14" s="543"/>
      <c r="J14" s="558"/>
      <c r="K14" s="95"/>
      <c r="L14" s="92" t="str">
        <f>IF(K15="","",IF(K15=M15,"△",IF(K15&gt;=M15,"○","×")))</f>
        <v/>
      </c>
      <c r="M14" s="94"/>
      <c r="N14" s="95"/>
      <c r="O14" s="92" t="str">
        <f>IF(N15="","",IF(N15=P15,"△",IF(N15&gt;=P15,"○","×")))</f>
        <v/>
      </c>
      <c r="P14" s="96"/>
      <c r="Q14" s="546" t="str">
        <f>IF(AND($C14="",$F14="",$L14="",$O14=""),"",COUNTIF($E14:$P14,"○"))</f>
        <v/>
      </c>
      <c r="R14" s="548" t="str">
        <f>IF(AND($C14="",$F14="",$L14="",$O14=""),"",COUNTIF($E14:$P14,"△"))</f>
        <v/>
      </c>
      <c r="S14" s="548" t="str">
        <f>IF(AND($C14="",$F14="",$L14="",$O14=""),"",COUNTIF($E14:$P14,"×"))</f>
        <v/>
      </c>
      <c r="T14" s="548" t="str">
        <f>IF(Q14="","",(Q14*3)+(R14*1))</f>
        <v/>
      </c>
      <c r="U14" s="548" t="str">
        <f>IF(Q14="","",SUM(E15,K15,N15,))</f>
        <v/>
      </c>
      <c r="V14" s="548" t="str">
        <f>IF(Q14="","",SUM(G15,M15,P15))</f>
        <v/>
      </c>
      <c r="W14" s="550" t="str">
        <f>IF(Q14="","",U14-V14)</f>
        <v/>
      </c>
      <c r="X14" s="533" t="str">
        <f>IF(Y14="","",RANK(Y14,$Y12:$Y19,0))</f>
        <v/>
      </c>
      <c r="Y14" s="535" t="str">
        <f>IF(W14="","",$Q14*100+$R14*10+W14)</f>
        <v/>
      </c>
      <c r="Z14" s="31"/>
      <c r="AA14" s="32"/>
    </row>
    <row r="15" spans="2:27" ht="34.950000000000003" customHeight="1">
      <c r="B15" s="555"/>
      <c r="C15" s="556"/>
      <c r="D15" s="557"/>
      <c r="E15" s="119"/>
      <c r="F15" s="103" t="s">
        <v>69</v>
      </c>
      <c r="G15" s="120"/>
      <c r="H15" s="559"/>
      <c r="I15" s="560"/>
      <c r="J15" s="561"/>
      <c r="K15" s="97" t="str">
        <f>IF(J17="","",J17)</f>
        <v/>
      </c>
      <c r="L15" s="98" t="s">
        <v>69</v>
      </c>
      <c r="M15" s="99" t="str">
        <f>IF(H17="","",H17)</f>
        <v/>
      </c>
      <c r="N15" s="97" t="str">
        <f>IF(J19="","",J19)</f>
        <v/>
      </c>
      <c r="O15" s="98" t="s">
        <v>69</v>
      </c>
      <c r="P15" s="98" t="str">
        <f>IF(H19="","",H19)</f>
        <v/>
      </c>
      <c r="Q15" s="546"/>
      <c r="R15" s="548"/>
      <c r="S15" s="548"/>
      <c r="T15" s="548"/>
      <c r="U15" s="548"/>
      <c r="V15" s="548"/>
      <c r="W15" s="554"/>
      <c r="X15" s="534"/>
      <c r="Y15" s="535"/>
      <c r="Z15" s="31"/>
      <c r="AA15" s="32"/>
    </row>
    <row r="16" spans="2:27" ht="34.950000000000003" customHeight="1">
      <c r="B16" s="536" t="s">
        <v>148</v>
      </c>
      <c r="C16" s="537"/>
      <c r="D16" s="538"/>
      <c r="E16" s="104"/>
      <c r="F16" s="92" t="str">
        <f>IF(E17="","",IF(E17=G17,"△",IF(E17&gt;=G17,"○","×")))</f>
        <v/>
      </c>
      <c r="G16" s="105"/>
      <c r="H16" s="106"/>
      <c r="I16" s="92" t="str">
        <f>IF(H17="","",IF(H17=J17,"△",IF(H17&gt;=J17,"○","×")))</f>
        <v/>
      </c>
      <c r="J16" s="105"/>
      <c r="K16" s="542"/>
      <c r="L16" s="543"/>
      <c r="M16" s="558"/>
      <c r="N16" s="95"/>
      <c r="O16" s="92" t="str">
        <f>IF(N17="","",IF(N17=P17,"△",IF(N17&gt;=P17,"○","×")))</f>
        <v/>
      </c>
      <c r="P16" s="96"/>
      <c r="Q16" s="546" t="str">
        <f>IF(AND($C16="",$F16="",$I16="",$O16=""),"",COUNTIF($E16:$P16,"○"))</f>
        <v/>
      </c>
      <c r="R16" s="548" t="str">
        <f>IF(AND($C16="",$F16="",$I16="",$O16=""),"",COUNTIF($E16:$P16,"△"))</f>
        <v/>
      </c>
      <c r="S16" s="548" t="str">
        <f>IF(AND($C16="",$F16="",$I16="",$O16=""),"",COUNTIF($E16:$P16,"×"))</f>
        <v/>
      </c>
      <c r="T16" s="548" t="str">
        <f>IF(Q16="","",(Q16*3)+(R16*1))</f>
        <v/>
      </c>
      <c r="U16" s="548" t="str">
        <f>IF(Q16="","",SUM(E17,H17,N17,))</f>
        <v/>
      </c>
      <c r="V16" s="548" t="str">
        <f>IF(Q16="","",SUM(G17,J17,P17))</f>
        <v/>
      </c>
      <c r="W16" s="550" t="str">
        <f>IF(Q16="","",U16-V16)</f>
        <v/>
      </c>
      <c r="X16" s="533" t="str">
        <f>IF(Y16="","",RANK(Y16,$Y12:$Y19,0))</f>
        <v/>
      </c>
      <c r="Y16" s="535" t="str">
        <f>IF(W16="","",$Q16*100+$R16*10+W16)</f>
        <v/>
      </c>
      <c r="Z16" s="31"/>
      <c r="AA16" s="32"/>
    </row>
    <row r="17" spans="2:27" ht="34.950000000000003" customHeight="1">
      <c r="B17" s="555"/>
      <c r="C17" s="556"/>
      <c r="D17" s="557"/>
      <c r="E17" s="119"/>
      <c r="F17" s="103" t="s">
        <v>69</v>
      </c>
      <c r="G17" s="120"/>
      <c r="H17" s="119"/>
      <c r="I17" s="103" t="s">
        <v>69</v>
      </c>
      <c r="J17" s="120"/>
      <c r="K17" s="559"/>
      <c r="L17" s="560"/>
      <c r="M17" s="561"/>
      <c r="N17" s="97" t="str">
        <f>IF(M19="","",M19)</f>
        <v/>
      </c>
      <c r="O17" s="98" t="s">
        <v>69</v>
      </c>
      <c r="P17" s="98" t="str">
        <f>IF(K19="","",K19)</f>
        <v/>
      </c>
      <c r="Q17" s="546"/>
      <c r="R17" s="548"/>
      <c r="S17" s="548"/>
      <c r="T17" s="548"/>
      <c r="U17" s="548"/>
      <c r="V17" s="548"/>
      <c r="W17" s="554"/>
      <c r="X17" s="534"/>
      <c r="Y17" s="535"/>
      <c r="Z17" s="31"/>
      <c r="AA17" s="32"/>
    </row>
    <row r="18" spans="2:27" ht="34.950000000000003" customHeight="1">
      <c r="B18" s="536" t="s">
        <v>59</v>
      </c>
      <c r="C18" s="537"/>
      <c r="D18" s="538"/>
      <c r="E18" s="104"/>
      <c r="F18" s="92" t="str">
        <f>IF(E19="","",IF(E19=G19,"△",IF(E19&gt;=G19,"○","×")))</f>
        <v/>
      </c>
      <c r="G18" s="105"/>
      <c r="H18" s="106"/>
      <c r="I18" s="92" t="str">
        <f>IF(H19="","",IF(H19=J19,"△",IF(H19&gt;=J19,"○","×")))</f>
        <v/>
      </c>
      <c r="J18" s="105"/>
      <c r="K18" s="106"/>
      <c r="L18" s="92" t="str">
        <f>IF(K19="","",IF(K19=M19,"△",IF(K19&gt;=M19,"○","×")))</f>
        <v/>
      </c>
      <c r="M18" s="105"/>
      <c r="N18" s="542"/>
      <c r="O18" s="543"/>
      <c r="P18" s="543"/>
      <c r="Q18" s="546" t="str">
        <f>IF(AND($C18="",$F18="",$I18="",$L18=""),"",COUNTIF($B18:$M18,"○"))</f>
        <v/>
      </c>
      <c r="R18" s="548" t="str">
        <f>IF(AND($C18="",$F18="",$I18="",$L18=""),"",COUNTIF($B18:$M18,"△"))</f>
        <v/>
      </c>
      <c r="S18" s="548" t="str">
        <f>IF(AND($C18="",$F18="",$I18="",$L18=""),"",COUNTIF($B18:$M18,"×"))</f>
        <v/>
      </c>
      <c r="T18" s="548" t="str">
        <f>IF(Q18="","",(Q18*3)+(R18*1))</f>
        <v/>
      </c>
      <c r="U18" s="548" t="str">
        <f>IF(Q18="","",SUM(E19,H19,K19,))</f>
        <v/>
      </c>
      <c r="V18" s="548" t="str">
        <f>IF(Q18="","",SUM(G19,J19,M19,))</f>
        <v/>
      </c>
      <c r="W18" s="550" t="str">
        <f>IF(Q18="","",U18-V18)</f>
        <v/>
      </c>
      <c r="X18" s="533" t="str">
        <f>IF(Y18="","",RANK(Y18,$Y12:$Y19,0))</f>
        <v/>
      </c>
      <c r="Y18" s="535" t="str">
        <f>IF(W18="","",$Q18*100+$R18*10+W18)</f>
        <v/>
      </c>
      <c r="Z18" s="31"/>
      <c r="AA18" s="32"/>
    </row>
    <row r="19" spans="2:27" ht="34.950000000000003" customHeight="1" thickBot="1">
      <c r="B19" s="539"/>
      <c r="C19" s="540"/>
      <c r="D19" s="541"/>
      <c r="E19" s="122"/>
      <c r="F19" s="90" t="s">
        <v>69</v>
      </c>
      <c r="G19" s="121"/>
      <c r="H19" s="122"/>
      <c r="I19" s="90" t="s">
        <v>69</v>
      </c>
      <c r="J19" s="121"/>
      <c r="K19" s="122"/>
      <c r="L19" s="90" t="s">
        <v>69</v>
      </c>
      <c r="M19" s="121"/>
      <c r="N19" s="544"/>
      <c r="O19" s="545"/>
      <c r="P19" s="545"/>
      <c r="Q19" s="547"/>
      <c r="R19" s="549"/>
      <c r="S19" s="549"/>
      <c r="T19" s="549"/>
      <c r="U19" s="549"/>
      <c r="V19" s="549"/>
      <c r="W19" s="551"/>
      <c r="X19" s="552"/>
      <c r="Y19" s="535"/>
      <c r="Z19" s="31"/>
      <c r="AA19" s="32"/>
    </row>
    <row r="20" spans="2:27" ht="24" customHeight="1">
      <c r="B20" s="553"/>
      <c r="C20" s="553"/>
      <c r="D20" s="553"/>
      <c r="E20" s="32"/>
      <c r="F20" s="32"/>
      <c r="G20" s="32"/>
      <c r="H20" s="32"/>
      <c r="I20" s="32"/>
      <c r="J20" s="32"/>
      <c r="K20" s="32"/>
      <c r="L20" s="32"/>
      <c r="M20" s="32"/>
      <c r="N20" s="32"/>
      <c r="O20" s="32"/>
      <c r="P20" s="32"/>
      <c r="Q20" s="32"/>
      <c r="R20" s="32"/>
      <c r="S20" s="32"/>
      <c r="T20" s="32"/>
      <c r="U20" s="32"/>
      <c r="V20" s="32"/>
      <c r="W20" s="32"/>
      <c r="X20" s="32"/>
      <c r="Y20" s="32"/>
      <c r="Z20" s="32"/>
      <c r="AA20" s="32"/>
    </row>
    <row r="21" spans="2:27" ht="24" customHeight="1" thickBot="1">
      <c r="B21" s="118"/>
      <c r="C21" s="118"/>
      <c r="D21" s="118"/>
      <c r="E21" s="32"/>
      <c r="F21" s="32"/>
      <c r="G21" s="32"/>
      <c r="H21" s="32"/>
      <c r="I21" s="32"/>
      <c r="J21" s="32"/>
      <c r="K21" s="32"/>
      <c r="L21" s="32"/>
      <c r="M21" s="32"/>
      <c r="N21" s="32"/>
      <c r="O21" s="32"/>
      <c r="P21" s="32"/>
      <c r="Q21" s="32"/>
      <c r="R21" s="32"/>
      <c r="S21" s="32"/>
      <c r="T21" s="32"/>
      <c r="U21" s="32"/>
      <c r="V21" s="32"/>
      <c r="W21" s="32"/>
      <c r="X21" s="32"/>
      <c r="Y21" s="32"/>
      <c r="Z21" s="32"/>
      <c r="AA21" s="32"/>
    </row>
    <row r="22" spans="2:27" ht="34.950000000000003" customHeight="1" thickBot="1">
      <c r="B22" s="107"/>
      <c r="C22" s="519" t="s">
        <v>72</v>
      </c>
      <c r="D22" s="519"/>
      <c r="E22" s="519"/>
      <c r="F22" s="520" t="s">
        <v>73</v>
      </c>
      <c r="G22" s="519"/>
      <c r="H22" s="519"/>
      <c r="I22" s="519"/>
      <c r="J22" s="519"/>
      <c r="K22" s="519"/>
      <c r="L22" s="519"/>
      <c r="M22" s="519"/>
      <c r="N22" s="519"/>
      <c r="O22" s="519"/>
      <c r="P22" s="521"/>
      <c r="Q22" s="522" t="s">
        <v>76</v>
      </c>
      <c r="R22" s="523"/>
      <c r="S22" s="524"/>
      <c r="T22" s="522" t="s">
        <v>46</v>
      </c>
      <c r="U22" s="523"/>
      <c r="V22" s="525"/>
      <c r="W22" s="32"/>
      <c r="X22" s="32"/>
      <c r="Y22" s="32"/>
      <c r="Z22" s="32"/>
      <c r="AA22" s="32"/>
    </row>
    <row r="23" spans="2:27" ht="55.95" customHeight="1">
      <c r="B23" s="108">
        <v>1</v>
      </c>
      <c r="C23" s="526" t="s">
        <v>195</v>
      </c>
      <c r="D23" s="526"/>
      <c r="E23" s="526"/>
      <c r="F23" s="527" t="str">
        <f>B12</f>
        <v>B4位</v>
      </c>
      <c r="G23" s="528"/>
      <c r="H23" s="528"/>
      <c r="I23" s="528"/>
      <c r="J23" s="109"/>
      <c r="K23" s="110" t="s">
        <v>69</v>
      </c>
      <c r="L23" s="109"/>
      <c r="M23" s="528" t="str">
        <f>F25</f>
        <v>D4位</v>
      </c>
      <c r="N23" s="528"/>
      <c r="O23" s="528"/>
      <c r="P23" s="529"/>
      <c r="Q23" s="527" t="str">
        <f>F24</f>
        <v>C4位</v>
      </c>
      <c r="R23" s="528"/>
      <c r="S23" s="529"/>
      <c r="T23" s="530" t="str">
        <f>M24</f>
        <v>A4位</v>
      </c>
      <c r="U23" s="531"/>
      <c r="V23" s="532"/>
      <c r="W23" s="32"/>
      <c r="X23" s="32"/>
      <c r="Y23" s="32"/>
      <c r="Z23" s="32"/>
      <c r="AA23" s="32"/>
    </row>
    <row r="24" spans="2:27" ht="55.95" customHeight="1">
      <c r="B24" s="111">
        <v>2</v>
      </c>
      <c r="C24" s="512" t="s">
        <v>196</v>
      </c>
      <c r="D24" s="512"/>
      <c r="E24" s="512"/>
      <c r="F24" s="513" t="str">
        <f>B14</f>
        <v>C4位</v>
      </c>
      <c r="G24" s="514"/>
      <c r="H24" s="514"/>
      <c r="I24" s="514"/>
      <c r="J24" s="112"/>
      <c r="K24" s="112" t="s">
        <v>69</v>
      </c>
      <c r="L24" s="112"/>
      <c r="M24" s="514" t="str">
        <f>B18</f>
        <v>A4位</v>
      </c>
      <c r="N24" s="514"/>
      <c r="O24" s="514"/>
      <c r="P24" s="515"/>
      <c r="Q24" s="513" t="str">
        <f>F23</f>
        <v>B4位</v>
      </c>
      <c r="R24" s="514"/>
      <c r="S24" s="515"/>
      <c r="T24" s="516" t="str">
        <f>M23</f>
        <v>D4位</v>
      </c>
      <c r="U24" s="517"/>
      <c r="V24" s="518"/>
      <c r="W24" s="32"/>
      <c r="X24" s="32"/>
      <c r="Y24" s="32"/>
      <c r="Z24" s="32"/>
      <c r="AA24" s="32"/>
    </row>
    <row r="25" spans="2:27" ht="55.95" customHeight="1">
      <c r="B25" s="111">
        <v>3</v>
      </c>
      <c r="C25" s="512" t="s">
        <v>197</v>
      </c>
      <c r="D25" s="512"/>
      <c r="E25" s="512"/>
      <c r="F25" s="513" t="str">
        <f>B16</f>
        <v>D4位</v>
      </c>
      <c r="G25" s="514"/>
      <c r="H25" s="514"/>
      <c r="I25" s="514"/>
      <c r="J25" s="112"/>
      <c r="K25" s="112" t="s">
        <v>69</v>
      </c>
      <c r="L25" s="112"/>
      <c r="M25" s="514" t="str">
        <f>B14</f>
        <v>C4位</v>
      </c>
      <c r="N25" s="514"/>
      <c r="O25" s="514"/>
      <c r="P25" s="515"/>
      <c r="Q25" s="513" t="str">
        <f>F26</f>
        <v>A4位</v>
      </c>
      <c r="R25" s="514"/>
      <c r="S25" s="515"/>
      <c r="T25" s="516" t="str">
        <f>M26</f>
        <v>B4位</v>
      </c>
      <c r="U25" s="517"/>
      <c r="V25" s="518"/>
      <c r="W25" s="32"/>
      <c r="X25" s="32"/>
      <c r="Y25" s="32"/>
      <c r="Z25" s="32"/>
      <c r="AA25" s="32"/>
    </row>
    <row r="26" spans="2:27" ht="55.95" customHeight="1">
      <c r="B26" s="111">
        <v>4</v>
      </c>
      <c r="C26" s="512" t="s">
        <v>198</v>
      </c>
      <c r="D26" s="512"/>
      <c r="E26" s="512"/>
      <c r="F26" s="513" t="str">
        <f>B18</f>
        <v>A4位</v>
      </c>
      <c r="G26" s="514"/>
      <c r="H26" s="514"/>
      <c r="I26" s="514"/>
      <c r="J26" s="112"/>
      <c r="K26" s="112" t="s">
        <v>69</v>
      </c>
      <c r="L26" s="112"/>
      <c r="M26" s="514" t="str">
        <f>B12</f>
        <v>B4位</v>
      </c>
      <c r="N26" s="514"/>
      <c r="O26" s="514"/>
      <c r="P26" s="515"/>
      <c r="Q26" s="513" t="str">
        <f>F25</f>
        <v>D4位</v>
      </c>
      <c r="R26" s="514"/>
      <c r="S26" s="515"/>
      <c r="T26" s="516" t="str">
        <f>M25</f>
        <v>C4位</v>
      </c>
      <c r="U26" s="517"/>
      <c r="V26" s="518"/>
      <c r="W26" s="32"/>
      <c r="X26" s="32"/>
      <c r="Y26" s="32"/>
      <c r="Z26" s="32"/>
      <c r="AA26" s="32"/>
    </row>
    <row r="27" spans="2:27" ht="55.95" customHeight="1">
      <c r="B27" s="111">
        <v>5</v>
      </c>
      <c r="C27" s="512" t="s">
        <v>199</v>
      </c>
      <c r="D27" s="512"/>
      <c r="E27" s="512"/>
      <c r="F27" s="513" t="str">
        <f>B16</f>
        <v>D4位</v>
      </c>
      <c r="G27" s="514"/>
      <c r="H27" s="514"/>
      <c r="I27" s="514"/>
      <c r="J27" s="112"/>
      <c r="K27" s="112" t="s">
        <v>69</v>
      </c>
      <c r="L27" s="112"/>
      <c r="M27" s="514" t="str">
        <f>B18</f>
        <v>A4位</v>
      </c>
      <c r="N27" s="514"/>
      <c r="O27" s="514"/>
      <c r="P27" s="515"/>
      <c r="Q27" s="513" t="str">
        <f>F28</f>
        <v>B4位</v>
      </c>
      <c r="R27" s="514"/>
      <c r="S27" s="515"/>
      <c r="T27" s="516" t="str">
        <f>M28</f>
        <v>C4位</v>
      </c>
      <c r="U27" s="517"/>
      <c r="V27" s="518"/>
      <c r="W27" s="32"/>
      <c r="X27" s="32"/>
      <c r="Y27" s="32"/>
      <c r="Z27" s="32"/>
      <c r="AA27" s="32"/>
    </row>
    <row r="28" spans="2:27" ht="55.95" customHeight="1" thickBot="1">
      <c r="B28" s="113">
        <v>6</v>
      </c>
      <c r="C28" s="504" t="s">
        <v>200</v>
      </c>
      <c r="D28" s="504"/>
      <c r="E28" s="504"/>
      <c r="F28" s="505" t="str">
        <f>B12</f>
        <v>B4位</v>
      </c>
      <c r="G28" s="506"/>
      <c r="H28" s="506"/>
      <c r="I28" s="506"/>
      <c r="J28" s="114"/>
      <c r="K28" s="114" t="s">
        <v>69</v>
      </c>
      <c r="L28" s="114"/>
      <c r="M28" s="506" t="str">
        <f>B14</f>
        <v>C4位</v>
      </c>
      <c r="N28" s="506"/>
      <c r="O28" s="506"/>
      <c r="P28" s="507"/>
      <c r="Q28" s="505" t="str">
        <f>F27</f>
        <v>D4位</v>
      </c>
      <c r="R28" s="506"/>
      <c r="S28" s="507"/>
      <c r="T28" s="508" t="str">
        <f>M27</f>
        <v>A4位</v>
      </c>
      <c r="U28" s="509"/>
      <c r="V28" s="510"/>
      <c r="W28" s="32"/>
      <c r="X28" s="32"/>
      <c r="Y28" s="32"/>
      <c r="Z28" s="32"/>
      <c r="AA28" s="32"/>
    </row>
    <row r="29" spans="2:27" ht="14.4">
      <c r="B29" s="32"/>
      <c r="C29" s="35"/>
      <c r="D29" s="32"/>
      <c r="E29" s="32"/>
      <c r="F29" s="32"/>
      <c r="G29" s="32"/>
      <c r="H29" s="32"/>
      <c r="I29" s="32"/>
      <c r="J29" s="32"/>
      <c r="K29" s="32"/>
      <c r="L29" s="32"/>
      <c r="M29" s="32"/>
      <c r="N29" s="32"/>
      <c r="O29" s="32"/>
      <c r="P29" s="32"/>
      <c r="Q29" s="32"/>
      <c r="R29" s="32"/>
      <c r="S29" s="32"/>
      <c r="T29" s="32"/>
      <c r="U29" s="32"/>
      <c r="V29" s="32"/>
      <c r="W29" s="32"/>
      <c r="X29" s="32"/>
      <c r="Y29" s="32"/>
      <c r="Z29" s="32"/>
      <c r="AA29" s="32"/>
    </row>
  </sheetData>
  <mergeCells count="93">
    <mergeCell ref="B2:X2"/>
    <mergeCell ref="B10:D11"/>
    <mergeCell ref="E10:G11"/>
    <mergeCell ref="H10:J11"/>
    <mergeCell ref="K10:M11"/>
    <mergeCell ref="N10:P11"/>
    <mergeCell ref="Q10:Q11"/>
    <mergeCell ref="R10:R11"/>
    <mergeCell ref="S10:S11"/>
    <mergeCell ref="T10:T11"/>
    <mergeCell ref="U10:U11"/>
    <mergeCell ref="V10:V11"/>
    <mergeCell ref="W10:W11"/>
    <mergeCell ref="X10:X11"/>
    <mergeCell ref="T12:T13"/>
    <mergeCell ref="B14:D15"/>
    <mergeCell ref="H14:J15"/>
    <mergeCell ref="Q14:Q15"/>
    <mergeCell ref="R14:R15"/>
    <mergeCell ref="S14:S15"/>
    <mergeCell ref="B12:D13"/>
    <mergeCell ref="E12:G13"/>
    <mergeCell ref="Q12:Q13"/>
    <mergeCell ref="R12:R13"/>
    <mergeCell ref="S12:S13"/>
    <mergeCell ref="X14:X15"/>
    <mergeCell ref="Y14:Y15"/>
    <mergeCell ref="U12:U13"/>
    <mergeCell ref="V12:V13"/>
    <mergeCell ref="W12:W13"/>
    <mergeCell ref="X12:X13"/>
    <mergeCell ref="Y12:Y13"/>
    <mergeCell ref="T16:T17"/>
    <mergeCell ref="T14:T15"/>
    <mergeCell ref="U14:U15"/>
    <mergeCell ref="V14:V15"/>
    <mergeCell ref="W14:W15"/>
    <mergeCell ref="B16:D17"/>
    <mergeCell ref="K16:M17"/>
    <mergeCell ref="Q16:Q17"/>
    <mergeCell ref="R16:R17"/>
    <mergeCell ref="S16:S17"/>
    <mergeCell ref="B18:D19"/>
    <mergeCell ref="N18:P19"/>
    <mergeCell ref="Q18:Q19"/>
    <mergeCell ref="R18:R19"/>
    <mergeCell ref="S18:S19"/>
    <mergeCell ref="Y18:Y19"/>
    <mergeCell ref="U16:U17"/>
    <mergeCell ref="V16:V17"/>
    <mergeCell ref="W16:W17"/>
    <mergeCell ref="X16:X17"/>
    <mergeCell ref="Y16:Y17"/>
    <mergeCell ref="T18:T19"/>
    <mergeCell ref="U18:U19"/>
    <mergeCell ref="V18:V19"/>
    <mergeCell ref="W18:W19"/>
    <mergeCell ref="X18:X19"/>
    <mergeCell ref="C23:E23"/>
    <mergeCell ref="F23:I23"/>
    <mergeCell ref="M23:P23"/>
    <mergeCell ref="Q23:S23"/>
    <mergeCell ref="T23:V23"/>
    <mergeCell ref="B20:D20"/>
    <mergeCell ref="C22:E22"/>
    <mergeCell ref="F22:P22"/>
    <mergeCell ref="Q22:S22"/>
    <mergeCell ref="T22:V22"/>
    <mergeCell ref="C25:E25"/>
    <mergeCell ref="F25:I25"/>
    <mergeCell ref="M25:P25"/>
    <mergeCell ref="Q25:S25"/>
    <mergeCell ref="T25:V25"/>
    <mergeCell ref="C24:E24"/>
    <mergeCell ref="F24:I24"/>
    <mergeCell ref="M24:P24"/>
    <mergeCell ref="Q24:S24"/>
    <mergeCell ref="T24:V24"/>
    <mergeCell ref="C27:E27"/>
    <mergeCell ref="F27:I27"/>
    <mergeCell ref="M27:P27"/>
    <mergeCell ref="Q27:S27"/>
    <mergeCell ref="T27:V27"/>
    <mergeCell ref="C26:E26"/>
    <mergeCell ref="F26:I26"/>
    <mergeCell ref="M26:P26"/>
    <mergeCell ref="Q26:S26"/>
    <mergeCell ref="T26:V26"/>
    <mergeCell ref="C28:E28"/>
    <mergeCell ref="F28:I28"/>
    <mergeCell ref="M28:P28"/>
    <mergeCell ref="Q28:S28"/>
    <mergeCell ref="T28:V28"/>
  </mergeCells>
  <phoneticPr fontId="2"/>
  <pageMargins left="0.7" right="0.7"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B2:AA29"/>
  <sheetViews>
    <sheetView tabSelected="1" workbookViewId="0">
      <selection activeCell="N6" sqref="N6"/>
    </sheetView>
  </sheetViews>
  <sheetFormatPr defaultRowHeight="13.2"/>
  <cols>
    <col min="2" max="48" width="5.77734375" customWidth="1"/>
  </cols>
  <sheetData>
    <row r="2" spans="2:27" ht="23.4">
      <c r="B2" s="511" t="s">
        <v>314</v>
      </c>
      <c r="C2" s="511"/>
      <c r="D2" s="511"/>
      <c r="E2" s="511"/>
      <c r="F2" s="511"/>
      <c r="G2" s="511"/>
      <c r="H2" s="511"/>
      <c r="I2" s="511"/>
      <c r="J2" s="511"/>
      <c r="K2" s="511"/>
      <c r="L2" s="511"/>
      <c r="M2" s="511"/>
      <c r="N2" s="511"/>
      <c r="O2" s="511"/>
      <c r="P2" s="511"/>
      <c r="Q2" s="511"/>
      <c r="R2" s="511"/>
      <c r="S2" s="511"/>
      <c r="T2" s="511"/>
      <c r="U2" s="511"/>
      <c r="V2" s="511"/>
      <c r="W2" s="511"/>
      <c r="X2" s="511"/>
    </row>
    <row r="3" spans="2:27" ht="15.6" customHeight="1">
      <c r="B3" s="223"/>
      <c r="C3" s="223"/>
      <c r="D3" s="223"/>
      <c r="E3" s="223"/>
      <c r="F3" s="223"/>
      <c r="G3" s="223"/>
      <c r="H3" s="223"/>
      <c r="I3" s="223"/>
      <c r="J3" s="223"/>
      <c r="K3" s="223"/>
      <c r="L3" s="223"/>
      <c r="M3" s="223"/>
      <c r="N3" s="223"/>
      <c r="O3" s="223"/>
      <c r="P3" s="223"/>
      <c r="Q3" s="223"/>
      <c r="R3" s="223"/>
      <c r="S3" s="223"/>
      <c r="T3" s="223"/>
      <c r="U3" s="223"/>
      <c r="V3" s="223"/>
      <c r="W3" s="223"/>
      <c r="X3" s="223"/>
    </row>
    <row r="4" spans="2:27" ht="23.4" customHeight="1">
      <c r="B4" s="224" t="s">
        <v>142</v>
      </c>
      <c r="C4" s="224"/>
      <c r="D4" s="224"/>
      <c r="E4" s="223"/>
      <c r="F4" s="223"/>
      <c r="G4" s="223"/>
      <c r="H4" s="223"/>
      <c r="I4" s="223"/>
      <c r="J4" s="223"/>
      <c r="K4" s="223"/>
      <c r="L4" s="223"/>
      <c r="M4" s="223"/>
      <c r="N4" s="223"/>
      <c r="O4" s="223"/>
      <c r="P4" s="223"/>
      <c r="Q4" s="223"/>
      <c r="R4" s="223"/>
      <c r="S4" s="223"/>
      <c r="T4" s="223"/>
      <c r="U4" s="223"/>
      <c r="V4" s="223"/>
      <c r="W4" s="223"/>
      <c r="X4" s="223"/>
    </row>
    <row r="5" spans="2:27" ht="23.4" customHeight="1">
      <c r="B5" s="224" t="s">
        <v>139</v>
      </c>
      <c r="C5" s="224"/>
      <c r="D5" s="224"/>
      <c r="E5" s="223"/>
      <c r="F5" s="223"/>
      <c r="G5" s="223"/>
      <c r="H5" s="223"/>
      <c r="I5" s="223"/>
      <c r="J5" s="223"/>
      <c r="K5" s="223"/>
      <c r="L5" s="223"/>
      <c r="M5" s="223"/>
      <c r="N5" s="223"/>
      <c r="O5" s="223"/>
      <c r="P5" s="223"/>
      <c r="Q5" s="223"/>
      <c r="R5" s="223"/>
      <c r="S5" s="223"/>
      <c r="T5" s="223"/>
      <c r="U5" s="223"/>
      <c r="V5" s="223"/>
      <c r="W5" s="223"/>
      <c r="X5" s="223"/>
    </row>
    <row r="6" spans="2:27" ht="23.4">
      <c r="B6" s="224" t="s">
        <v>140</v>
      </c>
      <c r="C6" s="224"/>
      <c r="D6" s="224"/>
      <c r="E6" s="223"/>
      <c r="F6" s="223"/>
      <c r="G6" s="223"/>
      <c r="H6" s="223"/>
      <c r="I6" s="223"/>
      <c r="J6" s="223"/>
      <c r="K6" s="223"/>
      <c r="L6" s="223"/>
      <c r="M6" s="223"/>
      <c r="N6" s="223"/>
      <c r="O6" s="223"/>
      <c r="P6" s="223"/>
      <c r="Q6" s="223"/>
      <c r="R6" s="223"/>
      <c r="S6" s="223"/>
      <c r="T6" s="223"/>
      <c r="U6" s="223"/>
      <c r="V6" s="223"/>
      <c r="W6" s="223"/>
      <c r="X6" s="223"/>
    </row>
    <row r="7" spans="2:27" ht="23.4">
      <c r="B7" s="224" t="s">
        <v>141</v>
      </c>
      <c r="C7" s="224"/>
      <c r="D7" s="224"/>
      <c r="E7" s="223"/>
      <c r="F7" s="223"/>
      <c r="G7" s="223"/>
      <c r="H7" s="223"/>
      <c r="I7" s="223"/>
      <c r="J7" s="223"/>
      <c r="K7" s="223"/>
      <c r="L7" s="223"/>
      <c r="M7" s="223"/>
      <c r="N7" s="223"/>
      <c r="O7" s="223"/>
      <c r="P7" s="223"/>
      <c r="Q7" s="223"/>
      <c r="R7" s="223"/>
      <c r="S7" s="223"/>
      <c r="T7" s="223"/>
      <c r="U7" s="223"/>
      <c r="V7" s="223"/>
      <c r="W7" s="223"/>
      <c r="X7" s="223"/>
    </row>
    <row r="9" spans="2:27" ht="15" thickBot="1">
      <c r="B9" s="32"/>
      <c r="C9" s="35"/>
      <c r="D9" s="32"/>
      <c r="E9" s="32"/>
      <c r="F9" s="32"/>
      <c r="G9" s="32"/>
      <c r="H9" s="32"/>
      <c r="I9" s="32"/>
      <c r="J9" s="32"/>
      <c r="K9" s="32"/>
      <c r="L9" s="32"/>
      <c r="M9" s="32"/>
      <c r="N9" s="32"/>
      <c r="O9" s="32"/>
      <c r="P9" s="32"/>
      <c r="Q9" s="32"/>
      <c r="R9" s="32"/>
      <c r="S9" s="32"/>
      <c r="T9" s="32"/>
      <c r="U9" s="77"/>
      <c r="V9" s="43" t="s">
        <v>48</v>
      </c>
      <c r="W9" s="77"/>
      <c r="X9" s="89"/>
      <c r="Y9" s="79"/>
      <c r="AA9" s="38"/>
    </row>
    <row r="10" spans="2:27" ht="24" customHeight="1">
      <c r="B10" s="579" t="s">
        <v>150</v>
      </c>
      <c r="C10" s="580"/>
      <c r="D10" s="581"/>
      <c r="E10" s="585" t="str">
        <f>IF(B12="","",B12)</f>
        <v>C4位</v>
      </c>
      <c r="F10" s="586"/>
      <c r="G10" s="587"/>
      <c r="H10" s="591" t="str">
        <f>IF(B14="","",B14)</f>
        <v>D4位</v>
      </c>
      <c r="I10" s="586"/>
      <c r="J10" s="587"/>
      <c r="K10" s="591" t="str">
        <f>IF(B16="","",B16)</f>
        <v>A4位</v>
      </c>
      <c r="L10" s="586"/>
      <c r="M10" s="587"/>
      <c r="N10" s="591" t="str">
        <f>IF(B18="","",B18)</f>
        <v>B4位</v>
      </c>
      <c r="O10" s="586"/>
      <c r="P10" s="586"/>
      <c r="Q10" s="577" t="s">
        <v>62</v>
      </c>
      <c r="R10" s="573" t="s">
        <v>63</v>
      </c>
      <c r="S10" s="573" t="s">
        <v>64</v>
      </c>
      <c r="T10" s="573" t="s">
        <v>65</v>
      </c>
      <c r="U10" s="573" t="s">
        <v>6</v>
      </c>
      <c r="V10" s="573" t="s">
        <v>66</v>
      </c>
      <c r="W10" s="575" t="s">
        <v>67</v>
      </c>
      <c r="X10" s="563" t="s">
        <v>68</v>
      </c>
      <c r="Y10" s="32"/>
      <c r="Z10" s="32"/>
      <c r="AA10" s="38"/>
    </row>
    <row r="11" spans="2:27" ht="24" customHeight="1" thickBot="1">
      <c r="B11" s="582"/>
      <c r="C11" s="583"/>
      <c r="D11" s="584"/>
      <c r="E11" s="588"/>
      <c r="F11" s="589"/>
      <c r="G11" s="590"/>
      <c r="H11" s="592"/>
      <c r="I11" s="589"/>
      <c r="J11" s="590"/>
      <c r="K11" s="592"/>
      <c r="L11" s="589"/>
      <c r="M11" s="590"/>
      <c r="N11" s="592"/>
      <c r="O11" s="589"/>
      <c r="P11" s="589"/>
      <c r="Q11" s="578"/>
      <c r="R11" s="574"/>
      <c r="S11" s="574"/>
      <c r="T11" s="574"/>
      <c r="U11" s="574"/>
      <c r="V11" s="574"/>
      <c r="W11" s="576"/>
      <c r="X11" s="564"/>
      <c r="Y11" s="32"/>
      <c r="Z11" s="32"/>
      <c r="AA11" s="38"/>
    </row>
    <row r="12" spans="2:27" ht="34.950000000000003" customHeight="1">
      <c r="B12" s="565" t="s">
        <v>58</v>
      </c>
      <c r="C12" s="566"/>
      <c r="D12" s="567"/>
      <c r="E12" s="568"/>
      <c r="F12" s="568"/>
      <c r="G12" s="569"/>
      <c r="H12" s="91"/>
      <c r="I12" s="92" t="str">
        <f>IF(H13="","",IF(H13=J13,"△",IF(H13&gt;=J13,"○","×")))</f>
        <v/>
      </c>
      <c r="J12" s="93"/>
      <c r="K12" s="91"/>
      <c r="L12" s="92" t="str">
        <f>IF(K13="","",IF(K13=M13,"△",IF(K13&gt;=M13,"○","×")))</f>
        <v/>
      </c>
      <c r="M12" s="94"/>
      <c r="N12" s="95"/>
      <c r="O12" s="92" t="str">
        <f>IF(N13="","",IF(N13=P13,"△",IF(N13&gt;=P13,"○","×")))</f>
        <v/>
      </c>
      <c r="P12" s="96"/>
      <c r="Q12" s="570" t="str">
        <f>IF(AND($C12="",$I12="",$L12="",$O12=""),"",COUNTIF($H12:$P12,"○"))</f>
        <v/>
      </c>
      <c r="R12" s="571" t="str">
        <f>IF(AND($C12="",$I12="",$L12="",$O12=""),"",COUNTIF($H12:$P12,"△"))</f>
        <v/>
      </c>
      <c r="S12" s="571" t="str">
        <f>IF(AND($C12="",$I12="",$L12="",$O12=""),"",COUNTIF($B12:$P12,"×"))</f>
        <v/>
      </c>
      <c r="T12" s="571" t="str">
        <f>IF(Q12="","",(Q12*3)+(R12*1))</f>
        <v/>
      </c>
      <c r="U12" s="571" t="str">
        <f>IF(Q12="","",SUM(H13,K13,N13,))</f>
        <v/>
      </c>
      <c r="V12" s="571" t="str">
        <f>IF(Q12="","",SUM(J13,M13,P13))</f>
        <v/>
      </c>
      <c r="W12" s="572" t="str">
        <f>IF(Q12="","",U12-V12)</f>
        <v/>
      </c>
      <c r="X12" s="562" t="str">
        <f>IF(Y12="","",RANK(Y12,$Y12:$Y19,0))</f>
        <v/>
      </c>
      <c r="Y12" s="535" t="str">
        <f>IF(W12="","",$Q12*100+$R12*10+W12)</f>
        <v/>
      </c>
      <c r="Z12" s="31"/>
      <c r="AA12" s="38"/>
    </row>
    <row r="13" spans="2:27" ht="34.950000000000003" customHeight="1">
      <c r="B13" s="555"/>
      <c r="C13" s="556"/>
      <c r="D13" s="557"/>
      <c r="E13" s="560"/>
      <c r="F13" s="560"/>
      <c r="G13" s="561"/>
      <c r="H13" s="97" t="str">
        <f>IF(G15="","",G15)</f>
        <v/>
      </c>
      <c r="I13" s="98" t="s">
        <v>69</v>
      </c>
      <c r="J13" s="99" t="str">
        <f>IF(E15="","",E15)</f>
        <v/>
      </c>
      <c r="K13" s="97" t="str">
        <f>IF(G17="","",G17)</f>
        <v/>
      </c>
      <c r="L13" s="98" t="s">
        <v>69</v>
      </c>
      <c r="M13" s="99" t="str">
        <f>IF(E17="","",E17)</f>
        <v/>
      </c>
      <c r="N13" s="97" t="str">
        <f>IF(G19="","",G19)</f>
        <v/>
      </c>
      <c r="O13" s="98" t="s">
        <v>69</v>
      </c>
      <c r="P13" s="98" t="str">
        <f>IF(E19="","",E19)</f>
        <v/>
      </c>
      <c r="Q13" s="546"/>
      <c r="R13" s="548"/>
      <c r="S13" s="548"/>
      <c r="T13" s="548"/>
      <c r="U13" s="548"/>
      <c r="V13" s="548"/>
      <c r="W13" s="554"/>
      <c r="X13" s="534"/>
      <c r="Y13" s="535"/>
      <c r="Z13" s="31"/>
      <c r="AA13" s="38"/>
    </row>
    <row r="14" spans="2:27" ht="34.950000000000003" customHeight="1">
      <c r="B14" s="536" t="s">
        <v>148</v>
      </c>
      <c r="C14" s="537"/>
      <c r="D14" s="538"/>
      <c r="E14" s="100"/>
      <c r="F14" s="101" t="str">
        <f>IF(E15="","",IF(E15=G15,"△",IF(E15&gt;=G15,"○","×")))</f>
        <v/>
      </c>
      <c r="G14" s="102"/>
      <c r="H14" s="542"/>
      <c r="I14" s="543"/>
      <c r="J14" s="558"/>
      <c r="K14" s="95"/>
      <c r="L14" s="92" t="str">
        <f>IF(K15="","",IF(K15=M15,"△",IF(K15&gt;=M15,"○","×")))</f>
        <v/>
      </c>
      <c r="M14" s="94"/>
      <c r="N14" s="95"/>
      <c r="O14" s="92" t="str">
        <f>IF(N15="","",IF(N15=P15,"△",IF(N15&gt;=P15,"○","×")))</f>
        <v/>
      </c>
      <c r="P14" s="96"/>
      <c r="Q14" s="546" t="str">
        <f>IF(AND($C14="",$F14="",$L14="",$O14=""),"",COUNTIF($E14:$P14,"○"))</f>
        <v/>
      </c>
      <c r="R14" s="548" t="str">
        <f>IF(AND($C14="",$F14="",$L14="",$O14=""),"",COUNTIF($E14:$P14,"△"))</f>
        <v/>
      </c>
      <c r="S14" s="548" t="str">
        <f>IF(AND($C14="",$F14="",$L14="",$O14=""),"",COUNTIF($E14:$P14,"×"))</f>
        <v/>
      </c>
      <c r="T14" s="548" t="str">
        <f>IF(Q14="","",(Q14*3)+(R14*1))</f>
        <v/>
      </c>
      <c r="U14" s="548" t="str">
        <f>IF(Q14="","",SUM(E15,K15,N15,))</f>
        <v/>
      </c>
      <c r="V14" s="548" t="str">
        <f>IF(Q14="","",SUM(G15,M15,P15))</f>
        <v/>
      </c>
      <c r="W14" s="550" t="str">
        <f>IF(Q14="","",U14-V14)</f>
        <v/>
      </c>
      <c r="X14" s="533" t="str">
        <f>IF(Y14="","",RANK(Y14,$Y12:$Y19,0))</f>
        <v/>
      </c>
      <c r="Y14" s="535" t="str">
        <f>IF(W14="","",$Q14*100+$R14*10+W14)</f>
        <v/>
      </c>
      <c r="Z14" s="31"/>
      <c r="AA14" s="32"/>
    </row>
    <row r="15" spans="2:27" ht="34.950000000000003" customHeight="1">
      <c r="B15" s="555"/>
      <c r="C15" s="556"/>
      <c r="D15" s="557"/>
      <c r="E15" s="119"/>
      <c r="F15" s="103" t="s">
        <v>69</v>
      </c>
      <c r="G15" s="120"/>
      <c r="H15" s="559"/>
      <c r="I15" s="560"/>
      <c r="J15" s="561"/>
      <c r="K15" s="97" t="str">
        <f>IF(J17="","",J17)</f>
        <v/>
      </c>
      <c r="L15" s="98" t="s">
        <v>69</v>
      </c>
      <c r="M15" s="99" t="str">
        <f>IF(H17="","",H17)</f>
        <v/>
      </c>
      <c r="N15" s="97" t="str">
        <f>IF(J19="","",J19)</f>
        <v/>
      </c>
      <c r="O15" s="98" t="s">
        <v>69</v>
      </c>
      <c r="P15" s="98" t="str">
        <f>IF(H19="","",H19)</f>
        <v/>
      </c>
      <c r="Q15" s="546"/>
      <c r="R15" s="548"/>
      <c r="S15" s="548"/>
      <c r="T15" s="548"/>
      <c r="U15" s="548"/>
      <c r="V15" s="548"/>
      <c r="W15" s="554"/>
      <c r="X15" s="534"/>
      <c r="Y15" s="535"/>
      <c r="Z15" s="31"/>
      <c r="AA15" s="32"/>
    </row>
    <row r="16" spans="2:27" ht="34.950000000000003" customHeight="1">
      <c r="B16" s="536" t="s">
        <v>59</v>
      </c>
      <c r="C16" s="537"/>
      <c r="D16" s="538"/>
      <c r="E16" s="104"/>
      <c r="F16" s="92" t="str">
        <f>IF(E17="","",IF(E17=G17,"△",IF(E17&gt;=G17,"○","×")))</f>
        <v/>
      </c>
      <c r="G16" s="105"/>
      <c r="H16" s="106"/>
      <c r="I16" s="92" t="str">
        <f>IF(H17="","",IF(H17=J17,"△",IF(H17&gt;=J17,"○","×")))</f>
        <v/>
      </c>
      <c r="J16" s="105"/>
      <c r="K16" s="542"/>
      <c r="L16" s="543"/>
      <c r="M16" s="558"/>
      <c r="N16" s="95"/>
      <c r="O16" s="92" t="str">
        <f>IF(N17="","",IF(N17=P17,"△",IF(N17&gt;=P17,"○","×")))</f>
        <v/>
      </c>
      <c r="P16" s="96"/>
      <c r="Q16" s="546" t="str">
        <f>IF(AND($C16="",$F16="",$I16="",$O16=""),"",COUNTIF($E16:$P16,"○"))</f>
        <v/>
      </c>
      <c r="R16" s="548" t="str">
        <f>IF(AND($C16="",$F16="",$I16="",$O16=""),"",COUNTIF($E16:$P16,"△"))</f>
        <v/>
      </c>
      <c r="S16" s="548" t="str">
        <f>IF(AND($C16="",$F16="",$I16="",$O16=""),"",COUNTIF($E16:$P16,"×"))</f>
        <v/>
      </c>
      <c r="T16" s="548" t="str">
        <f>IF(Q16="","",(Q16*3)+(R16*1))</f>
        <v/>
      </c>
      <c r="U16" s="548" t="str">
        <f>IF(Q16="","",SUM(E17,H17,N17,))</f>
        <v/>
      </c>
      <c r="V16" s="548" t="str">
        <f>IF(Q16="","",SUM(G17,J17,P17))</f>
        <v/>
      </c>
      <c r="W16" s="550" t="str">
        <f>IF(Q16="","",U16-V16)</f>
        <v/>
      </c>
      <c r="X16" s="533" t="str">
        <f>IF(Y16="","",RANK(Y16,$Y12:$Y19,0))</f>
        <v/>
      </c>
      <c r="Y16" s="535" t="str">
        <f>IF(W16="","",$Q16*100+$R16*10+W16)</f>
        <v/>
      </c>
      <c r="Z16" s="31"/>
      <c r="AA16" s="32"/>
    </row>
    <row r="17" spans="2:27" ht="34.950000000000003" customHeight="1">
      <c r="B17" s="555"/>
      <c r="C17" s="556"/>
      <c r="D17" s="557"/>
      <c r="E17" s="119"/>
      <c r="F17" s="103" t="s">
        <v>69</v>
      </c>
      <c r="G17" s="120"/>
      <c r="H17" s="119"/>
      <c r="I17" s="103" t="s">
        <v>69</v>
      </c>
      <c r="J17" s="120"/>
      <c r="K17" s="559"/>
      <c r="L17" s="560"/>
      <c r="M17" s="561"/>
      <c r="N17" s="97" t="str">
        <f>IF(M19="","",M19)</f>
        <v/>
      </c>
      <c r="O17" s="98" t="s">
        <v>69</v>
      </c>
      <c r="P17" s="98" t="str">
        <f>IF(K19="","",K19)</f>
        <v/>
      </c>
      <c r="Q17" s="546"/>
      <c r="R17" s="548"/>
      <c r="S17" s="548"/>
      <c r="T17" s="548"/>
      <c r="U17" s="548"/>
      <c r="V17" s="548"/>
      <c r="W17" s="554"/>
      <c r="X17" s="534"/>
      <c r="Y17" s="535"/>
      <c r="Z17" s="31"/>
      <c r="AA17" s="32"/>
    </row>
    <row r="18" spans="2:27" ht="34.950000000000003" customHeight="1">
      <c r="B18" s="536" t="s">
        <v>57</v>
      </c>
      <c r="C18" s="537"/>
      <c r="D18" s="538"/>
      <c r="E18" s="104"/>
      <c r="F18" s="92" t="str">
        <f>IF(E19="","",IF(E19=G19,"△",IF(E19&gt;=G19,"○","×")))</f>
        <v/>
      </c>
      <c r="G18" s="105"/>
      <c r="H18" s="106"/>
      <c r="I18" s="92" t="str">
        <f>IF(H19="","",IF(H19=J19,"△",IF(H19&gt;=J19,"○","×")))</f>
        <v/>
      </c>
      <c r="J18" s="105"/>
      <c r="K18" s="106"/>
      <c r="L18" s="92" t="str">
        <f>IF(K19="","",IF(K19=M19,"△",IF(K19&gt;=M19,"○","×")))</f>
        <v/>
      </c>
      <c r="M18" s="105"/>
      <c r="N18" s="542"/>
      <c r="O18" s="543"/>
      <c r="P18" s="543"/>
      <c r="Q18" s="546" t="str">
        <f>IF(AND($C18="",$F18="",$I18="",$L18=""),"",COUNTIF($B18:$M18,"○"))</f>
        <v/>
      </c>
      <c r="R18" s="548" t="str">
        <f>IF(AND($C18="",$F18="",$I18="",$L18=""),"",COUNTIF($B18:$M18,"△"))</f>
        <v/>
      </c>
      <c r="S18" s="548" t="str">
        <f>IF(AND($C18="",$F18="",$I18="",$L18=""),"",COUNTIF($B18:$M18,"×"))</f>
        <v/>
      </c>
      <c r="T18" s="548" t="str">
        <f>IF(Q18="","",(Q18*3)+(R18*1))</f>
        <v/>
      </c>
      <c r="U18" s="548" t="str">
        <f>IF(Q18="","",SUM(E19,H19,K19,))</f>
        <v/>
      </c>
      <c r="V18" s="548" t="str">
        <f>IF(Q18="","",SUM(G19,J19,M19,))</f>
        <v/>
      </c>
      <c r="W18" s="550" t="str">
        <f>IF(Q18="","",U18-V18)</f>
        <v/>
      </c>
      <c r="X18" s="533" t="str">
        <f>IF(Y18="","",RANK(Y18,$Y12:$Y19,0))</f>
        <v/>
      </c>
      <c r="Y18" s="535" t="str">
        <f>IF(W18="","",$Q18*100+$R18*10+W18)</f>
        <v/>
      </c>
      <c r="Z18" s="31"/>
      <c r="AA18" s="32"/>
    </row>
    <row r="19" spans="2:27" ht="34.950000000000003" customHeight="1" thickBot="1">
      <c r="B19" s="539"/>
      <c r="C19" s="540"/>
      <c r="D19" s="541"/>
      <c r="E19" s="122"/>
      <c r="F19" s="90" t="s">
        <v>69</v>
      </c>
      <c r="G19" s="121"/>
      <c r="H19" s="122"/>
      <c r="I19" s="90" t="s">
        <v>69</v>
      </c>
      <c r="J19" s="121"/>
      <c r="K19" s="122"/>
      <c r="L19" s="90" t="s">
        <v>69</v>
      </c>
      <c r="M19" s="121"/>
      <c r="N19" s="544"/>
      <c r="O19" s="545"/>
      <c r="P19" s="545"/>
      <c r="Q19" s="547"/>
      <c r="R19" s="549"/>
      <c r="S19" s="549"/>
      <c r="T19" s="549"/>
      <c r="U19" s="549"/>
      <c r="V19" s="549"/>
      <c r="W19" s="551"/>
      <c r="X19" s="552"/>
      <c r="Y19" s="535"/>
      <c r="Z19" s="31"/>
      <c r="AA19" s="32"/>
    </row>
    <row r="20" spans="2:27" ht="24" customHeight="1">
      <c r="B20" s="553"/>
      <c r="C20" s="553"/>
      <c r="D20" s="553"/>
      <c r="E20" s="32"/>
      <c r="F20" s="32"/>
      <c r="G20" s="32"/>
      <c r="H20" s="32"/>
      <c r="I20" s="32"/>
      <c r="J20" s="32"/>
      <c r="K20" s="32"/>
      <c r="L20" s="32"/>
      <c r="M20" s="32"/>
      <c r="N20" s="32"/>
      <c r="O20" s="32"/>
      <c r="P20" s="32"/>
      <c r="Q20" s="32"/>
      <c r="R20" s="32"/>
      <c r="S20" s="32"/>
      <c r="T20" s="32"/>
      <c r="U20" s="32"/>
      <c r="V20" s="32"/>
      <c r="W20" s="32"/>
      <c r="X20" s="32"/>
      <c r="Y20" s="32"/>
      <c r="Z20" s="32"/>
      <c r="AA20" s="32"/>
    </row>
    <row r="21" spans="2:27" ht="24" customHeight="1" thickBot="1">
      <c r="B21" s="118"/>
      <c r="C21" s="118"/>
      <c r="D21" s="118"/>
      <c r="E21" s="32"/>
      <c r="F21" s="32"/>
      <c r="G21" s="32"/>
      <c r="H21" s="32"/>
      <c r="I21" s="32"/>
      <c r="J21" s="32"/>
      <c r="K21" s="32"/>
      <c r="L21" s="32"/>
      <c r="M21" s="32"/>
      <c r="N21" s="32"/>
      <c r="O21" s="32"/>
      <c r="P21" s="32"/>
      <c r="Q21" s="32"/>
      <c r="R21" s="32"/>
      <c r="S21" s="32"/>
      <c r="T21" s="32"/>
      <c r="U21" s="32"/>
      <c r="V21" s="32"/>
      <c r="W21" s="32"/>
      <c r="X21" s="32"/>
      <c r="Y21" s="32"/>
      <c r="Z21" s="32"/>
      <c r="AA21" s="32"/>
    </row>
    <row r="22" spans="2:27" ht="34.950000000000003" customHeight="1" thickBot="1">
      <c r="B22" s="107"/>
      <c r="C22" s="519" t="s">
        <v>72</v>
      </c>
      <c r="D22" s="519"/>
      <c r="E22" s="519"/>
      <c r="F22" s="520" t="s">
        <v>73</v>
      </c>
      <c r="G22" s="519"/>
      <c r="H22" s="519"/>
      <c r="I22" s="519"/>
      <c r="J22" s="519"/>
      <c r="K22" s="519"/>
      <c r="L22" s="519"/>
      <c r="M22" s="519"/>
      <c r="N22" s="519"/>
      <c r="O22" s="519"/>
      <c r="P22" s="521"/>
      <c r="Q22" s="522" t="s">
        <v>76</v>
      </c>
      <c r="R22" s="523"/>
      <c r="S22" s="524"/>
      <c r="T22" s="522" t="s">
        <v>46</v>
      </c>
      <c r="U22" s="523"/>
      <c r="V22" s="525"/>
      <c r="W22" s="32"/>
      <c r="X22" s="32"/>
      <c r="Y22" s="32"/>
      <c r="Z22" s="32"/>
      <c r="AA22" s="32"/>
    </row>
    <row r="23" spans="2:27" ht="55.95" customHeight="1">
      <c r="B23" s="108">
        <v>1</v>
      </c>
      <c r="C23" s="526" t="s">
        <v>195</v>
      </c>
      <c r="D23" s="526"/>
      <c r="E23" s="526"/>
      <c r="F23" s="527" t="str">
        <f>B12</f>
        <v>C4位</v>
      </c>
      <c r="G23" s="528"/>
      <c r="H23" s="528"/>
      <c r="I23" s="528"/>
      <c r="J23" s="109"/>
      <c r="K23" s="110" t="s">
        <v>69</v>
      </c>
      <c r="L23" s="109"/>
      <c r="M23" s="528" t="str">
        <f>F25</f>
        <v>A4位</v>
      </c>
      <c r="N23" s="528"/>
      <c r="O23" s="528"/>
      <c r="P23" s="529"/>
      <c r="Q23" s="527" t="str">
        <f>F24</f>
        <v>D4位</v>
      </c>
      <c r="R23" s="528"/>
      <c r="S23" s="529"/>
      <c r="T23" s="530" t="str">
        <f>M24</f>
        <v>B4位</v>
      </c>
      <c r="U23" s="531"/>
      <c r="V23" s="532"/>
      <c r="W23" s="32"/>
      <c r="X23" s="32"/>
      <c r="Y23" s="32"/>
      <c r="Z23" s="32"/>
      <c r="AA23" s="32"/>
    </row>
    <row r="24" spans="2:27" ht="55.95" customHeight="1">
      <c r="B24" s="111">
        <v>2</v>
      </c>
      <c r="C24" s="512" t="s">
        <v>196</v>
      </c>
      <c r="D24" s="512"/>
      <c r="E24" s="512"/>
      <c r="F24" s="513" t="str">
        <f>B14</f>
        <v>D4位</v>
      </c>
      <c r="G24" s="514"/>
      <c r="H24" s="514"/>
      <c r="I24" s="514"/>
      <c r="J24" s="112"/>
      <c r="K24" s="112" t="s">
        <v>69</v>
      </c>
      <c r="L24" s="112"/>
      <c r="M24" s="514" t="str">
        <f>B18</f>
        <v>B4位</v>
      </c>
      <c r="N24" s="514"/>
      <c r="O24" s="514"/>
      <c r="P24" s="515"/>
      <c r="Q24" s="513" t="str">
        <f>F23</f>
        <v>C4位</v>
      </c>
      <c r="R24" s="514"/>
      <c r="S24" s="515"/>
      <c r="T24" s="516" t="str">
        <f>M23</f>
        <v>A4位</v>
      </c>
      <c r="U24" s="517"/>
      <c r="V24" s="518"/>
      <c r="W24" s="32"/>
      <c r="X24" s="32"/>
      <c r="Y24" s="32"/>
      <c r="Z24" s="32"/>
      <c r="AA24" s="32"/>
    </row>
    <row r="25" spans="2:27" ht="55.95" customHeight="1">
      <c r="B25" s="111">
        <v>3</v>
      </c>
      <c r="C25" s="512" t="s">
        <v>197</v>
      </c>
      <c r="D25" s="512"/>
      <c r="E25" s="512"/>
      <c r="F25" s="513" t="str">
        <f>B16</f>
        <v>A4位</v>
      </c>
      <c r="G25" s="514"/>
      <c r="H25" s="514"/>
      <c r="I25" s="514"/>
      <c r="J25" s="112"/>
      <c r="K25" s="112" t="s">
        <v>69</v>
      </c>
      <c r="L25" s="112"/>
      <c r="M25" s="514" t="str">
        <f>B14</f>
        <v>D4位</v>
      </c>
      <c r="N25" s="514"/>
      <c r="O25" s="514"/>
      <c r="P25" s="515"/>
      <c r="Q25" s="513" t="str">
        <f>F26</f>
        <v>B4位</v>
      </c>
      <c r="R25" s="514"/>
      <c r="S25" s="515"/>
      <c r="T25" s="516" t="str">
        <f>M26</f>
        <v>C4位</v>
      </c>
      <c r="U25" s="517"/>
      <c r="V25" s="518"/>
      <c r="W25" s="32"/>
      <c r="X25" s="32"/>
      <c r="Y25" s="32"/>
      <c r="Z25" s="32"/>
      <c r="AA25" s="32"/>
    </row>
    <row r="26" spans="2:27" ht="55.95" customHeight="1">
      <c r="B26" s="111">
        <v>4</v>
      </c>
      <c r="C26" s="512" t="s">
        <v>198</v>
      </c>
      <c r="D26" s="512"/>
      <c r="E26" s="512"/>
      <c r="F26" s="513" t="str">
        <f>B18</f>
        <v>B4位</v>
      </c>
      <c r="G26" s="514"/>
      <c r="H26" s="514"/>
      <c r="I26" s="514"/>
      <c r="J26" s="112"/>
      <c r="K26" s="112" t="s">
        <v>69</v>
      </c>
      <c r="L26" s="112"/>
      <c r="M26" s="514" t="str">
        <f>B12</f>
        <v>C4位</v>
      </c>
      <c r="N26" s="514"/>
      <c r="O26" s="514"/>
      <c r="P26" s="515"/>
      <c r="Q26" s="513" t="str">
        <f>F25</f>
        <v>A4位</v>
      </c>
      <c r="R26" s="514"/>
      <c r="S26" s="515"/>
      <c r="T26" s="516" t="str">
        <f>M25</f>
        <v>D4位</v>
      </c>
      <c r="U26" s="517"/>
      <c r="V26" s="518"/>
      <c r="W26" s="32"/>
      <c r="X26" s="32"/>
      <c r="Y26" s="32"/>
      <c r="Z26" s="32"/>
      <c r="AA26" s="32"/>
    </row>
    <row r="27" spans="2:27" ht="55.95" customHeight="1">
      <c r="B27" s="111">
        <v>5</v>
      </c>
      <c r="C27" s="512" t="s">
        <v>199</v>
      </c>
      <c r="D27" s="512"/>
      <c r="E27" s="512"/>
      <c r="F27" s="513" t="str">
        <f>B16</f>
        <v>A4位</v>
      </c>
      <c r="G27" s="514"/>
      <c r="H27" s="514"/>
      <c r="I27" s="514"/>
      <c r="J27" s="112"/>
      <c r="K27" s="112" t="s">
        <v>69</v>
      </c>
      <c r="L27" s="112"/>
      <c r="M27" s="514" t="str">
        <f>B18</f>
        <v>B4位</v>
      </c>
      <c r="N27" s="514"/>
      <c r="O27" s="514"/>
      <c r="P27" s="515"/>
      <c r="Q27" s="513" t="str">
        <f>F28</f>
        <v>C4位</v>
      </c>
      <c r="R27" s="514"/>
      <c r="S27" s="515"/>
      <c r="T27" s="516" t="str">
        <f>M28</f>
        <v>D4位</v>
      </c>
      <c r="U27" s="517"/>
      <c r="V27" s="518"/>
      <c r="W27" s="32"/>
      <c r="X27" s="32"/>
      <c r="Y27" s="32"/>
      <c r="Z27" s="32"/>
      <c r="AA27" s="32"/>
    </row>
    <row r="28" spans="2:27" ht="55.95" customHeight="1" thickBot="1">
      <c r="B28" s="113">
        <v>6</v>
      </c>
      <c r="C28" s="504" t="s">
        <v>200</v>
      </c>
      <c r="D28" s="504"/>
      <c r="E28" s="504"/>
      <c r="F28" s="505" t="str">
        <f>B12</f>
        <v>C4位</v>
      </c>
      <c r="G28" s="506"/>
      <c r="H28" s="506"/>
      <c r="I28" s="506"/>
      <c r="J28" s="114"/>
      <c r="K28" s="114" t="s">
        <v>69</v>
      </c>
      <c r="L28" s="114"/>
      <c r="M28" s="506" t="str">
        <f>B14</f>
        <v>D4位</v>
      </c>
      <c r="N28" s="506"/>
      <c r="O28" s="506"/>
      <c r="P28" s="507"/>
      <c r="Q28" s="505" t="str">
        <f>F27</f>
        <v>A4位</v>
      </c>
      <c r="R28" s="506"/>
      <c r="S28" s="507"/>
      <c r="T28" s="508" t="str">
        <f>M27</f>
        <v>B4位</v>
      </c>
      <c r="U28" s="509"/>
      <c r="V28" s="510"/>
      <c r="W28" s="32"/>
      <c r="X28" s="32"/>
      <c r="Y28" s="32"/>
      <c r="Z28" s="32"/>
      <c r="AA28" s="32"/>
    </row>
    <row r="29" spans="2:27" ht="14.4">
      <c r="B29" s="32"/>
      <c r="C29" s="35"/>
      <c r="D29" s="32"/>
      <c r="E29" s="32"/>
      <c r="F29" s="32"/>
      <c r="G29" s="32"/>
      <c r="H29" s="32"/>
      <c r="I29" s="32"/>
      <c r="J29" s="32"/>
      <c r="K29" s="32"/>
      <c r="L29" s="32"/>
      <c r="M29" s="32"/>
      <c r="N29" s="32"/>
      <c r="O29" s="32"/>
      <c r="P29" s="32"/>
      <c r="Q29" s="32"/>
      <c r="R29" s="32"/>
      <c r="S29" s="32"/>
      <c r="T29" s="32"/>
      <c r="U29" s="32"/>
      <c r="V29" s="32"/>
      <c r="W29" s="32"/>
      <c r="X29" s="32"/>
      <c r="Y29" s="32"/>
      <c r="Z29" s="32"/>
      <c r="AA29" s="32"/>
    </row>
  </sheetData>
  <mergeCells count="93">
    <mergeCell ref="Q26:S26"/>
    <mergeCell ref="T26:V26"/>
    <mergeCell ref="C27:E27"/>
    <mergeCell ref="F27:I27"/>
    <mergeCell ref="M27:P27"/>
    <mergeCell ref="Q27:S27"/>
    <mergeCell ref="T27:V27"/>
    <mergeCell ref="C26:E26"/>
    <mergeCell ref="F26:I26"/>
    <mergeCell ref="M26:P26"/>
    <mergeCell ref="C24:E24"/>
    <mergeCell ref="F24:I24"/>
    <mergeCell ref="M24:P24"/>
    <mergeCell ref="Q24:S24"/>
    <mergeCell ref="T24:V24"/>
    <mergeCell ref="C23:E23"/>
    <mergeCell ref="F23:I23"/>
    <mergeCell ref="M23:P23"/>
    <mergeCell ref="Q23:S23"/>
    <mergeCell ref="T23:V23"/>
    <mergeCell ref="B20:D20"/>
    <mergeCell ref="C22:E22"/>
    <mergeCell ref="F22:P22"/>
    <mergeCell ref="Q22:S22"/>
    <mergeCell ref="T22:V22"/>
    <mergeCell ref="X16:X17"/>
    <mergeCell ref="Y16:Y17"/>
    <mergeCell ref="B18:D19"/>
    <mergeCell ref="N18:P19"/>
    <mergeCell ref="Q18:Q19"/>
    <mergeCell ref="R18:R19"/>
    <mergeCell ref="S18:S19"/>
    <mergeCell ref="T18:T19"/>
    <mergeCell ref="U18:U19"/>
    <mergeCell ref="V18:V19"/>
    <mergeCell ref="W18:W19"/>
    <mergeCell ref="X18:X19"/>
    <mergeCell ref="Y18:Y19"/>
    <mergeCell ref="Q16:Q17"/>
    <mergeCell ref="B14:D15"/>
    <mergeCell ref="H14:J15"/>
    <mergeCell ref="X14:X15"/>
    <mergeCell ref="Y14:Y15"/>
    <mergeCell ref="W12:W13"/>
    <mergeCell ref="Q12:Q13"/>
    <mergeCell ref="R12:R13"/>
    <mergeCell ref="S12:S13"/>
    <mergeCell ref="T12:T13"/>
    <mergeCell ref="U12:U13"/>
    <mergeCell ref="V12:V13"/>
    <mergeCell ref="W14:W15"/>
    <mergeCell ref="Q14:Q15"/>
    <mergeCell ref="R14:R15"/>
    <mergeCell ref="S14:S15"/>
    <mergeCell ref="B10:D11"/>
    <mergeCell ref="E10:G11"/>
    <mergeCell ref="H10:J11"/>
    <mergeCell ref="K10:M11"/>
    <mergeCell ref="Y12:Y13"/>
    <mergeCell ref="E12:G13"/>
    <mergeCell ref="X12:X13"/>
    <mergeCell ref="V10:V11"/>
    <mergeCell ref="Q10:Q11"/>
    <mergeCell ref="R10:R11"/>
    <mergeCell ref="S10:S11"/>
    <mergeCell ref="T10:T11"/>
    <mergeCell ref="U10:U11"/>
    <mergeCell ref="C25:E25"/>
    <mergeCell ref="F25:I25"/>
    <mergeCell ref="M25:P25"/>
    <mergeCell ref="Q25:S25"/>
    <mergeCell ref="T25:V25"/>
    <mergeCell ref="C28:E28"/>
    <mergeCell ref="F28:I28"/>
    <mergeCell ref="M28:P28"/>
    <mergeCell ref="Q28:S28"/>
    <mergeCell ref="T28:V28"/>
    <mergeCell ref="B2:X2"/>
    <mergeCell ref="R16:R17"/>
    <mergeCell ref="S16:S17"/>
    <mergeCell ref="T16:T17"/>
    <mergeCell ref="U16:U17"/>
    <mergeCell ref="V16:V17"/>
    <mergeCell ref="W16:W17"/>
    <mergeCell ref="T14:T15"/>
    <mergeCell ref="U14:U15"/>
    <mergeCell ref="V14:V15"/>
    <mergeCell ref="B16:D17"/>
    <mergeCell ref="K16:M17"/>
    <mergeCell ref="N10:P11"/>
    <mergeCell ref="W10:W11"/>
    <mergeCell ref="X10:X11"/>
    <mergeCell ref="B12:D13"/>
  </mergeCells>
  <phoneticPr fontId="2"/>
  <pageMargins left="0.7" right="0.7"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大会要項</vt:lpstr>
      <vt:lpstr>予選</vt:lpstr>
      <vt:lpstr>順位上位</vt:lpstr>
      <vt:lpstr>順位3位R</vt:lpstr>
      <vt:lpstr>順位４位R</vt:lpstr>
      <vt:lpstr>順位５位R</vt:lpstr>
      <vt:lpstr>表紙!OLE_LINK1</vt:lpstr>
      <vt:lpstr>表紙!Print_Area</vt:lpstr>
      <vt:lpstr>予選!Print_Area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城所敦子</dc:creator>
  <cp:lastModifiedBy>広貴 森下</cp:lastModifiedBy>
  <cp:lastPrinted>2023-10-15T11:28:52Z</cp:lastPrinted>
  <dcterms:created xsi:type="dcterms:W3CDTF">2006-03-31T10:40:30Z</dcterms:created>
  <dcterms:modified xsi:type="dcterms:W3CDTF">2023-10-16T06:27:51Z</dcterms:modified>
</cp:coreProperties>
</file>