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zukoutu hiroki\Desktop\"/>
    </mc:Choice>
  </mc:AlternateContent>
  <xr:revisionPtr revIDLastSave="0" documentId="8_{D4B5E49A-FFC8-475B-B796-4057A1890EED}" xr6:coauthVersionLast="47" xr6:coauthVersionMax="47" xr10:uidLastSave="{00000000-0000-0000-0000-000000000000}"/>
  <bookViews>
    <workbookView xWindow="-108" yWindow="-108" windowWidth="23256" windowHeight="12576" tabRatio="775" activeTab="3" xr2:uid="{00000000-000D-0000-FFFF-FFFF00000000}"/>
  </bookViews>
  <sheets>
    <sheet name="表紙" sheetId="1" r:id="rId1"/>
    <sheet name="要項" sheetId="2" r:id="rId2"/>
    <sheet name="予選リーグ戦表" sheetId="11" r:id="rId3"/>
    <sheet name="予選対戦表" sheetId="14" r:id="rId4"/>
    <sheet name="順位決定上位" sheetId="13" r:id="rId5"/>
    <sheet name="順位決定中位" sheetId="15" r:id="rId6"/>
    <sheet name="順位決定下位" sheetId="16" r:id="rId7"/>
  </sheets>
  <definedNames>
    <definedName name="C_">予選対戦表!$B$12</definedName>
    <definedName name="_xlnm.Print_Area" localSheetId="6">順位決定下位!$A$1:$AE$36</definedName>
    <definedName name="_xlnm.Print_Area" localSheetId="4">順位決定上位!$A$1:$AE$36</definedName>
    <definedName name="_xlnm.Print_Area" localSheetId="5">順位決定中位!$A$1:$AE$36</definedName>
    <definedName name="_xlnm.Print_Area" localSheetId="1">要項!$A$1:$B$57</definedName>
  </definedNames>
  <calcPr calcId="191029"/>
</workbook>
</file>

<file path=xl/calcChain.xml><?xml version="1.0" encoding="utf-8"?>
<calcChain xmlns="http://schemas.openxmlformats.org/spreadsheetml/2006/main">
  <c r="R16" i="16" l="1"/>
  <c r="O16" i="16"/>
  <c r="L16" i="16"/>
  <c r="I16" i="16"/>
  <c r="F16" i="16"/>
  <c r="V15" i="16"/>
  <c r="T15" i="16"/>
  <c r="U14" i="16"/>
  <c r="O14" i="16"/>
  <c r="L14" i="16"/>
  <c r="I14" i="16"/>
  <c r="F14" i="16"/>
  <c r="V13" i="16"/>
  <c r="T13" i="16"/>
  <c r="S13" i="16"/>
  <c r="Q13" i="16"/>
  <c r="R12" i="16" s="1"/>
  <c r="U12" i="16"/>
  <c r="L12" i="16"/>
  <c r="I12" i="16"/>
  <c r="F12" i="16"/>
  <c r="V11" i="16"/>
  <c r="T11" i="16"/>
  <c r="S11" i="16"/>
  <c r="Q11" i="16"/>
  <c r="R10" i="16" s="1"/>
  <c r="P11" i="16"/>
  <c r="N11" i="16"/>
  <c r="U10" i="16"/>
  <c r="O10" i="16"/>
  <c r="I10" i="16"/>
  <c r="F10" i="16"/>
  <c r="V9" i="16"/>
  <c r="T9" i="16"/>
  <c r="U8" i="16" s="1"/>
  <c r="S9" i="16"/>
  <c r="Q9" i="16"/>
  <c r="R8" i="16" s="1"/>
  <c r="P9" i="16"/>
  <c r="N9" i="16"/>
  <c r="O8" i="16" s="1"/>
  <c r="M9" i="16"/>
  <c r="K9" i="16"/>
  <c r="L8" i="16" s="1"/>
  <c r="F8" i="16"/>
  <c r="V7" i="16"/>
  <c r="T7" i="16"/>
  <c r="S7" i="16"/>
  <c r="Q7" i="16"/>
  <c r="R6" i="16" s="1"/>
  <c r="P7" i="16"/>
  <c r="N7" i="16"/>
  <c r="M7" i="16"/>
  <c r="K7" i="16"/>
  <c r="L6" i="16" s="1"/>
  <c r="J7" i="16"/>
  <c r="H7" i="16"/>
  <c r="I6" i="16" s="1"/>
  <c r="U6" i="16"/>
  <c r="O6" i="16"/>
  <c r="T4" i="16"/>
  <c r="Q4" i="16"/>
  <c r="N4" i="16"/>
  <c r="K4" i="16"/>
  <c r="H4" i="16"/>
  <c r="E4" i="16"/>
  <c r="R16" i="15"/>
  <c r="O16" i="15"/>
  <c r="L16" i="15"/>
  <c r="I16" i="15"/>
  <c r="F16" i="15"/>
  <c r="Y16" i="15" s="1"/>
  <c r="V15" i="15"/>
  <c r="T15" i="15"/>
  <c r="U14" i="15"/>
  <c r="O14" i="15"/>
  <c r="L14" i="15"/>
  <c r="I14" i="15"/>
  <c r="F14" i="15"/>
  <c r="V13" i="15"/>
  <c r="T13" i="15"/>
  <c r="S13" i="15"/>
  <c r="Q13" i="15"/>
  <c r="R12" i="15" s="1"/>
  <c r="U12" i="15"/>
  <c r="L12" i="15"/>
  <c r="I12" i="15"/>
  <c r="F12" i="15"/>
  <c r="V11" i="15"/>
  <c r="T11" i="15"/>
  <c r="S11" i="15"/>
  <c r="Q11" i="15"/>
  <c r="R10" i="15" s="1"/>
  <c r="P11" i="15"/>
  <c r="N11" i="15"/>
  <c r="U10" i="15"/>
  <c r="O10" i="15"/>
  <c r="I10" i="15"/>
  <c r="F10" i="15"/>
  <c r="V9" i="15"/>
  <c r="T9" i="15"/>
  <c r="U8" i="15" s="1"/>
  <c r="S9" i="15"/>
  <c r="Q9" i="15"/>
  <c r="R8" i="15" s="1"/>
  <c r="P9" i="15"/>
  <c r="N9" i="15"/>
  <c r="O8" i="15" s="1"/>
  <c r="M9" i="15"/>
  <c r="K9" i="15"/>
  <c r="L8" i="15" s="1"/>
  <c r="F8" i="15"/>
  <c r="V7" i="15"/>
  <c r="T7" i="15"/>
  <c r="U6" i="15" s="1"/>
  <c r="S7" i="15"/>
  <c r="Q7" i="15"/>
  <c r="R6" i="15" s="1"/>
  <c r="P7" i="15"/>
  <c r="N7" i="15"/>
  <c r="M7" i="15"/>
  <c r="K7" i="15"/>
  <c r="L6" i="15" s="1"/>
  <c r="J7" i="15"/>
  <c r="H7" i="15"/>
  <c r="I6" i="15" s="1"/>
  <c r="O6" i="15"/>
  <c r="T4" i="15"/>
  <c r="Q4" i="15"/>
  <c r="N4" i="15"/>
  <c r="K4" i="15"/>
  <c r="H4" i="15"/>
  <c r="E4" i="15"/>
  <c r="R16" i="13"/>
  <c r="O16" i="13"/>
  <c r="L16" i="13"/>
  <c r="I16" i="13"/>
  <c r="F16" i="13"/>
  <c r="V15" i="13"/>
  <c r="T15" i="13"/>
  <c r="U14" i="13" s="1"/>
  <c r="O14" i="13"/>
  <c r="L14" i="13"/>
  <c r="I14" i="13"/>
  <c r="F14" i="13"/>
  <c r="V13" i="13"/>
  <c r="T13" i="13"/>
  <c r="U12" i="13" s="1"/>
  <c r="S13" i="13"/>
  <c r="Q13" i="13"/>
  <c r="R12" i="13" s="1"/>
  <c r="L12" i="13"/>
  <c r="I12" i="13"/>
  <c r="F12" i="13"/>
  <c r="V11" i="13"/>
  <c r="T11" i="13"/>
  <c r="S11" i="13"/>
  <c r="Q11" i="13"/>
  <c r="P11" i="13"/>
  <c r="N11" i="13"/>
  <c r="O10" i="13" s="1"/>
  <c r="I10" i="13"/>
  <c r="F10" i="13"/>
  <c r="V9" i="13"/>
  <c r="T9" i="13"/>
  <c r="U8" i="13" s="1"/>
  <c r="S9" i="13"/>
  <c r="Q9" i="13"/>
  <c r="R8" i="13" s="1"/>
  <c r="P9" i="13"/>
  <c r="N9" i="13"/>
  <c r="O8" i="13" s="1"/>
  <c r="M9" i="13"/>
  <c r="K9" i="13"/>
  <c r="L8" i="13" s="1"/>
  <c r="F8" i="13"/>
  <c r="V7" i="13"/>
  <c r="T7" i="13"/>
  <c r="S7" i="13"/>
  <c r="Q7" i="13"/>
  <c r="P7" i="13"/>
  <c r="O6" i="13" s="1"/>
  <c r="N7" i="13"/>
  <c r="M7" i="13"/>
  <c r="K7" i="13"/>
  <c r="J7" i="13"/>
  <c r="H7" i="13"/>
  <c r="I6" i="13"/>
  <c r="T4" i="13"/>
  <c r="Q4" i="13"/>
  <c r="N4" i="13"/>
  <c r="K4" i="13"/>
  <c r="H4" i="13"/>
  <c r="E4" i="13"/>
  <c r="I64" i="11"/>
  <c r="F64" i="11"/>
  <c r="P64" i="11" s="1"/>
  <c r="M63" i="11"/>
  <c r="K63" i="11"/>
  <c r="F62" i="11"/>
  <c r="M61" i="11"/>
  <c r="K61" i="11"/>
  <c r="L60" i="11" s="1"/>
  <c r="J61" i="11"/>
  <c r="H61" i="11"/>
  <c r="K58" i="11"/>
  <c r="H58" i="11"/>
  <c r="E58" i="11"/>
  <c r="I55" i="11"/>
  <c r="F55" i="11"/>
  <c r="M54" i="11"/>
  <c r="L53" i="11" s="1"/>
  <c r="K54" i="11"/>
  <c r="F53" i="11"/>
  <c r="M52" i="11"/>
  <c r="K52" i="11"/>
  <c r="L51" i="11" s="1"/>
  <c r="J52" i="11"/>
  <c r="H52" i="11"/>
  <c r="I51" i="11" s="1"/>
  <c r="K49" i="11"/>
  <c r="H49" i="11"/>
  <c r="E49" i="11"/>
  <c r="I46" i="11"/>
  <c r="F46" i="11"/>
  <c r="M45" i="11"/>
  <c r="K45" i="11"/>
  <c r="F44" i="11"/>
  <c r="M43" i="11"/>
  <c r="K43" i="11"/>
  <c r="L42" i="11" s="1"/>
  <c r="J43" i="11"/>
  <c r="H43" i="11"/>
  <c r="K40" i="11"/>
  <c r="H40" i="11"/>
  <c r="E40" i="11"/>
  <c r="I37" i="11"/>
  <c r="F37" i="11"/>
  <c r="M36" i="11"/>
  <c r="K36" i="11"/>
  <c r="F35" i="11"/>
  <c r="M34" i="11"/>
  <c r="K34" i="11"/>
  <c r="L33" i="11" s="1"/>
  <c r="J34" i="11"/>
  <c r="H34" i="11"/>
  <c r="I33" i="11" s="1"/>
  <c r="K31" i="11"/>
  <c r="H31" i="11"/>
  <c r="E31" i="11"/>
  <c r="I28" i="11"/>
  <c r="F28" i="11"/>
  <c r="M27" i="11"/>
  <c r="K27" i="11"/>
  <c r="F26" i="11"/>
  <c r="M25" i="11"/>
  <c r="K25" i="11"/>
  <c r="L24" i="11" s="1"/>
  <c r="J25" i="11"/>
  <c r="H25" i="11"/>
  <c r="K22" i="11"/>
  <c r="H22" i="11"/>
  <c r="E22" i="11"/>
  <c r="I19" i="11"/>
  <c r="F19" i="11"/>
  <c r="M18" i="11"/>
  <c r="K18" i="11"/>
  <c r="F17" i="11"/>
  <c r="M16" i="11"/>
  <c r="K16" i="11"/>
  <c r="L15" i="11" s="1"/>
  <c r="J16" i="11"/>
  <c r="H16" i="11"/>
  <c r="I15" i="11" s="1"/>
  <c r="K13" i="11"/>
  <c r="H13" i="11"/>
  <c r="E13" i="11"/>
  <c r="Y6" i="15" l="1"/>
  <c r="Y16" i="16"/>
  <c r="O19" i="11"/>
  <c r="O37" i="11"/>
  <c r="P46" i="11"/>
  <c r="O53" i="11"/>
  <c r="Y14" i="13"/>
  <c r="Y12" i="15"/>
  <c r="Y14" i="15"/>
  <c r="Y12" i="16"/>
  <c r="Y14" i="16"/>
  <c r="O55" i="11"/>
  <c r="L35" i="11"/>
  <c r="N35" i="11" s="1"/>
  <c r="L17" i="11"/>
  <c r="O17" i="11" s="1"/>
  <c r="P28" i="11"/>
  <c r="Y10" i="15"/>
  <c r="Y6" i="16"/>
  <c r="Y10" i="16"/>
  <c r="Y8" i="16"/>
  <c r="X6" i="16"/>
  <c r="X8" i="16"/>
  <c r="X10" i="16"/>
  <c r="X12" i="16"/>
  <c r="X14" i="16"/>
  <c r="X16" i="16"/>
  <c r="W6" i="16"/>
  <c r="W8" i="16"/>
  <c r="W10" i="16"/>
  <c r="W12" i="16"/>
  <c r="W14" i="16"/>
  <c r="W16" i="16"/>
  <c r="Y8" i="15"/>
  <c r="X6" i="15"/>
  <c r="X8" i="15"/>
  <c r="X10" i="15"/>
  <c r="X12" i="15"/>
  <c r="X14" i="15"/>
  <c r="X16" i="15"/>
  <c r="W6" i="15"/>
  <c r="W8" i="15"/>
  <c r="W10" i="15"/>
  <c r="W12" i="15"/>
  <c r="W14" i="15"/>
  <c r="W16" i="15"/>
  <c r="U6" i="13"/>
  <c r="R10" i="13"/>
  <c r="U10" i="13"/>
  <c r="Y12" i="13"/>
  <c r="Y16" i="13"/>
  <c r="L6" i="13"/>
  <c r="R6" i="13"/>
  <c r="Y8" i="13"/>
  <c r="X8" i="13"/>
  <c r="X12" i="13"/>
  <c r="X14" i="13"/>
  <c r="X16" i="13"/>
  <c r="W8" i="13"/>
  <c r="W12" i="13"/>
  <c r="W14" i="13"/>
  <c r="W16" i="13"/>
  <c r="L62" i="11"/>
  <c r="O62" i="11" s="1"/>
  <c r="I60" i="11"/>
  <c r="P60" i="11" s="1"/>
  <c r="O64" i="11"/>
  <c r="P55" i="11"/>
  <c r="L44" i="11"/>
  <c r="O44" i="11" s="1"/>
  <c r="I42" i="11"/>
  <c r="P42" i="11" s="1"/>
  <c r="O46" i="11"/>
  <c r="P37" i="11"/>
  <c r="N62" i="11"/>
  <c r="N64" i="11"/>
  <c r="P51" i="11"/>
  <c r="N51" i="11"/>
  <c r="O51" i="11"/>
  <c r="N53" i="11"/>
  <c r="P53" i="11"/>
  <c r="N55" i="11"/>
  <c r="N46" i="11"/>
  <c r="P33" i="11"/>
  <c r="N33" i="11"/>
  <c r="O33" i="11"/>
  <c r="N37" i="11"/>
  <c r="P19" i="11"/>
  <c r="I24" i="11"/>
  <c r="P24" i="11" s="1"/>
  <c r="L26" i="11"/>
  <c r="O26" i="11" s="1"/>
  <c r="O28" i="11"/>
  <c r="P15" i="11"/>
  <c r="N15" i="11"/>
  <c r="O15" i="11"/>
  <c r="N19" i="11"/>
  <c r="N28" i="11"/>
  <c r="P44" i="11" l="1"/>
  <c r="P62" i="11"/>
  <c r="N26" i="11"/>
  <c r="Q26" i="11" s="1"/>
  <c r="N17" i="11"/>
  <c r="R17" i="11" s="1"/>
  <c r="N24" i="11"/>
  <c r="R24" i="11" s="1"/>
  <c r="T24" i="11" s="1"/>
  <c r="N42" i="11"/>
  <c r="R42" i="11" s="1"/>
  <c r="T42" i="11" s="1"/>
  <c r="P35" i="11"/>
  <c r="O35" i="11"/>
  <c r="P17" i="11"/>
  <c r="AC14" i="16"/>
  <c r="AE14" i="16" s="1"/>
  <c r="AD14" i="16" s="1"/>
  <c r="AA14" i="16"/>
  <c r="AB14" i="16"/>
  <c r="Z14" i="16"/>
  <c r="AC10" i="16"/>
  <c r="AE10" i="16" s="1"/>
  <c r="AD10" i="16" s="1"/>
  <c r="AA10" i="16"/>
  <c r="AB10" i="16"/>
  <c r="Z10" i="16"/>
  <c r="AC6" i="16"/>
  <c r="AE6" i="16" s="1"/>
  <c r="AD6" i="16" s="1"/>
  <c r="AA6" i="16"/>
  <c r="AB6" i="16"/>
  <c r="Z6" i="16"/>
  <c r="AC16" i="16"/>
  <c r="AE16" i="16" s="1"/>
  <c r="AD16" i="16" s="1"/>
  <c r="AA16" i="16"/>
  <c r="AB16" i="16"/>
  <c r="Z16" i="16"/>
  <c r="AC12" i="16"/>
  <c r="AE12" i="16" s="1"/>
  <c r="AD12" i="16" s="1"/>
  <c r="AA12" i="16"/>
  <c r="AB12" i="16"/>
  <c r="Z12" i="16"/>
  <c r="AC8" i="16"/>
  <c r="AE8" i="16" s="1"/>
  <c r="AD8" i="16" s="1"/>
  <c r="AA8" i="16"/>
  <c r="AB8" i="16"/>
  <c r="Z8" i="16"/>
  <c r="AC14" i="15"/>
  <c r="AE14" i="15" s="1"/>
  <c r="AD14" i="15" s="1"/>
  <c r="AA14" i="15"/>
  <c r="AB14" i="15"/>
  <c r="Z14" i="15"/>
  <c r="AC10" i="15"/>
  <c r="AE10" i="15" s="1"/>
  <c r="AD10" i="15" s="1"/>
  <c r="AA10" i="15"/>
  <c r="AB10" i="15"/>
  <c r="Z10" i="15"/>
  <c r="AC6" i="15"/>
  <c r="AE6" i="15" s="1"/>
  <c r="AD6" i="15" s="1"/>
  <c r="AA6" i="15"/>
  <c r="AB6" i="15"/>
  <c r="Z6" i="15"/>
  <c r="AC16" i="15"/>
  <c r="AE16" i="15" s="1"/>
  <c r="AD16" i="15" s="1"/>
  <c r="AA16" i="15"/>
  <c r="AB16" i="15"/>
  <c r="Z16" i="15"/>
  <c r="AC12" i="15"/>
  <c r="AE12" i="15" s="1"/>
  <c r="AD12" i="15" s="1"/>
  <c r="AA12" i="15"/>
  <c r="AB12" i="15"/>
  <c r="Z12" i="15"/>
  <c r="AC8" i="15"/>
  <c r="AE8" i="15" s="1"/>
  <c r="AD8" i="15" s="1"/>
  <c r="AA8" i="15"/>
  <c r="AB8" i="15"/>
  <c r="Z8" i="15"/>
  <c r="W10" i="13"/>
  <c r="AA10" i="13" s="1"/>
  <c r="Y10" i="13"/>
  <c r="X6" i="13"/>
  <c r="X10" i="13"/>
  <c r="Y6" i="13"/>
  <c r="W6" i="13"/>
  <c r="AA6" i="13" s="1"/>
  <c r="AA14" i="13"/>
  <c r="AB14" i="13"/>
  <c r="Z14" i="13"/>
  <c r="AA16" i="13"/>
  <c r="AB16" i="13"/>
  <c r="Z16" i="13"/>
  <c r="AA12" i="13"/>
  <c r="AB12" i="13"/>
  <c r="Z12" i="13"/>
  <c r="AA8" i="13"/>
  <c r="AB8" i="13"/>
  <c r="Z8" i="13"/>
  <c r="N60" i="11"/>
  <c r="R60" i="11" s="1"/>
  <c r="O60" i="11"/>
  <c r="N44" i="11"/>
  <c r="S44" i="11" s="1"/>
  <c r="O42" i="11"/>
  <c r="R64" i="11"/>
  <c r="S64" i="11"/>
  <c r="Q64" i="11"/>
  <c r="S62" i="11"/>
  <c r="Q62" i="11"/>
  <c r="R62" i="11"/>
  <c r="T62" i="11" s="1"/>
  <c r="V62" i="11" s="1"/>
  <c r="S53" i="11"/>
  <c r="Q53" i="11"/>
  <c r="R53" i="11"/>
  <c r="T53" i="11" s="1"/>
  <c r="R51" i="11"/>
  <c r="S51" i="11"/>
  <c r="Q51" i="11"/>
  <c r="R55" i="11"/>
  <c r="T55" i="11" s="1"/>
  <c r="S55" i="11"/>
  <c r="Q55" i="11"/>
  <c r="R46" i="11"/>
  <c r="S46" i="11"/>
  <c r="Q46" i="11"/>
  <c r="R37" i="11"/>
  <c r="T37" i="11" s="1"/>
  <c r="S37" i="11"/>
  <c r="Q37" i="11"/>
  <c r="S35" i="11"/>
  <c r="Q35" i="11"/>
  <c r="R35" i="11"/>
  <c r="T35" i="11" s="1"/>
  <c r="R33" i="11"/>
  <c r="T33" i="11" s="1"/>
  <c r="S33" i="11"/>
  <c r="Q33" i="11"/>
  <c r="P26" i="11"/>
  <c r="O24" i="11"/>
  <c r="R28" i="11"/>
  <c r="S28" i="11"/>
  <c r="Q28" i="11"/>
  <c r="R15" i="11"/>
  <c r="S15" i="11"/>
  <c r="Q15" i="11"/>
  <c r="R19" i="11"/>
  <c r="S19" i="11"/>
  <c r="Q19" i="11"/>
  <c r="S26" i="11"/>
  <c r="Q24" i="11"/>
  <c r="S60" i="11" l="1"/>
  <c r="R26" i="11"/>
  <c r="T26" i="11" s="1"/>
  <c r="T15" i="11"/>
  <c r="V15" i="11" s="1"/>
  <c r="Q17" i="11"/>
  <c r="S17" i="11"/>
  <c r="T17" i="11" s="1"/>
  <c r="S24" i="11"/>
  <c r="Q42" i="11"/>
  <c r="S42" i="11"/>
  <c r="Q60" i="11"/>
  <c r="Q44" i="11"/>
  <c r="AB10" i="13"/>
  <c r="Z10" i="13"/>
  <c r="AC10" i="13"/>
  <c r="AE10" i="13" s="1"/>
  <c r="AC8" i="13"/>
  <c r="AC16" i="13"/>
  <c r="AE16" i="13" s="1"/>
  <c r="AE8" i="13"/>
  <c r="AB6" i="13"/>
  <c r="AC6" i="13" s="1"/>
  <c r="AC12" i="13"/>
  <c r="AE12" i="13" s="1"/>
  <c r="Z6" i="13"/>
  <c r="AC14" i="13"/>
  <c r="AE14" i="13" s="1"/>
  <c r="T60" i="11"/>
  <c r="V60" i="11" s="1"/>
  <c r="T64" i="11"/>
  <c r="V64" i="11" s="1"/>
  <c r="U64" i="11" s="1"/>
  <c r="V53" i="11"/>
  <c r="V55" i="11"/>
  <c r="U55" i="11" s="1"/>
  <c r="T51" i="11"/>
  <c r="V51" i="11" s="1"/>
  <c r="R44" i="11"/>
  <c r="T44" i="11" s="1"/>
  <c r="V44" i="11" s="1"/>
  <c r="T46" i="11"/>
  <c r="V46" i="11" s="1"/>
  <c r="V42" i="11"/>
  <c r="U42" i="11" s="1"/>
  <c r="V33" i="11"/>
  <c r="U33" i="11" s="1"/>
  <c r="V37" i="11"/>
  <c r="V35" i="11"/>
  <c r="U35" i="11" s="1"/>
  <c r="V26" i="11"/>
  <c r="V24" i="11"/>
  <c r="T19" i="11"/>
  <c r="V19" i="11" s="1"/>
  <c r="T28" i="11"/>
  <c r="V28" i="11" s="1"/>
  <c r="U28" i="11" s="1"/>
  <c r="V17" i="11" l="1"/>
  <c r="U19" i="11" s="1"/>
  <c r="AE6" i="13"/>
  <c r="AD14" i="13" s="1"/>
  <c r="U60" i="11"/>
  <c r="U62" i="11"/>
  <c r="U53" i="11"/>
  <c r="U51" i="11"/>
  <c r="U46" i="11"/>
  <c r="U44" i="11"/>
  <c r="U37" i="11"/>
  <c r="U26" i="11"/>
  <c r="U24" i="11"/>
  <c r="U15" i="11" l="1"/>
  <c r="U17" i="11"/>
  <c r="AD6" i="13"/>
  <c r="AD8" i="13"/>
  <c r="AD12" i="13"/>
  <c r="AD10" i="13"/>
  <c r="AD16" i="13"/>
</calcChain>
</file>

<file path=xl/sharedStrings.xml><?xml version="1.0" encoding="utf-8"?>
<sst xmlns="http://schemas.openxmlformats.org/spreadsheetml/2006/main" count="574" uniqueCount="210">
  <si>
    <t>趣　旨</t>
  </si>
  <si>
    <t>日本の将来を担うU-１０年代のサッカーへの興味・関心を深め、さらなる技術の向上、健全な心身と創造力が育つよう伊豆地区予選会を開催する</t>
  </si>
  <si>
    <t>期　日</t>
  </si>
  <si>
    <t>参加資格</t>
  </si>
  <si>
    <t>(1)</t>
  </si>
  <si>
    <t>本大会の趣旨に賛同する当地区協議会加盟のチームであること</t>
  </si>
  <si>
    <t>(2)</t>
  </si>
  <si>
    <t>(3)</t>
  </si>
  <si>
    <t>選手は、スポーツ安全保険に加入していること</t>
  </si>
  <si>
    <t>(4)</t>
  </si>
  <si>
    <t>(5)</t>
  </si>
  <si>
    <t>4</t>
  </si>
  <si>
    <t>競技方法</t>
  </si>
  <si>
    <t>5</t>
  </si>
  <si>
    <t>競技規則</t>
  </si>
  <si>
    <t>公益財団法人日本サッカー協会８人制競技規則に準ずる。ただし、本予選会規程を設ける
その他は静岡県サッカー協会少年委員会細則による</t>
  </si>
  <si>
    <t>試合開始前に、会場責任者、試合のチーム責任者（代表・監督・コーチ等）及び審判は、試合の運営・進行について打合せをすること</t>
  </si>
  <si>
    <t>(6)</t>
  </si>
  <si>
    <t>選手交代の際は交代ゾーンを使用する。交代人数・回数とも制限しない。一度退いた選手がその試合中に再び出場することができる（自由交代）</t>
  </si>
  <si>
    <t>(7)</t>
  </si>
  <si>
    <t>ベンチに入る代表者・監督・コーチは常に紳士的な態度で行動をとらなければならない。ゲーム中は選手が自由に判断し、様々なプレーにトライできるようなサポートを心がけること</t>
  </si>
  <si>
    <t>(8)</t>
  </si>
  <si>
    <t>試合における事故は会場責任者にて応急処置をするが、その後はチームまたは保護者の責任とする。また、施設等の使用については、会場責任者の指示に従い、十分な注意を払うこと</t>
  </si>
  <si>
    <t>(9)</t>
  </si>
  <si>
    <t>得点</t>
  </si>
  <si>
    <r>
      <t>各チームは、</t>
    </r>
    <r>
      <rPr>
        <b/>
        <u/>
        <sz val="11"/>
        <color rgb="FFFF0000"/>
        <rFont val="HGPｺﾞｼｯｸM"/>
        <family val="3"/>
        <charset val="128"/>
      </rPr>
      <t>会場費実費</t>
    </r>
    <r>
      <rPr>
        <sz val="11"/>
        <rFont val="HGPｺﾞｼｯｸM"/>
        <family val="3"/>
        <charset val="128"/>
      </rPr>
      <t>を会場当番チームに持参する。なお、使用料等費用が不足する場合は、該当チームで等分し、それぞれ負担する</t>
    </r>
    <rPh sb="9" eb="11">
      <t>ジッピ</t>
    </rPh>
    <phoneticPr fontId="23"/>
  </si>
  <si>
    <t>会場運営</t>
  </si>
  <si>
    <t>　　</t>
    <phoneticPr fontId="23"/>
  </si>
  <si>
    <t>試合会場には、試合を運営するチームを決め、そのチームを中心に試合日程を消化すること。運営チームは、それぞれ順次行うこと。</t>
    <phoneticPr fontId="23"/>
  </si>
  <si>
    <t>試合会場は、会場チームを中心に、参加チームすべてで協力しあって、会場の設営、片付けを行うこと。荒天等の中止決定は、会場チームが行い、試合開始前に連絡すること。</t>
    <phoneticPr fontId="23"/>
  </si>
  <si>
    <t>雷雨、暴風等で試合が続行できない場合は、運営チームを中心に参加チームで協議し、対応する。</t>
    <phoneticPr fontId="23"/>
  </si>
  <si>
    <t>表彰</t>
    <rPh sb="0" eb="2">
      <t>ヒョウショウ</t>
    </rPh>
    <phoneticPr fontId="23"/>
  </si>
  <si>
    <t>上位３チームを表彰する。</t>
    <phoneticPr fontId="23"/>
  </si>
  <si>
    <t>その他</t>
    <rPh sb="2" eb="3">
      <t>タ</t>
    </rPh>
    <phoneticPr fontId="23"/>
  </si>
  <si>
    <t>※　下記に該当する方も、当日のご来場はご遠慮いただきますよう、お願いします。</t>
  </si>
  <si>
    <t>各会場のトイレには消毒液等を用意し、当該チームにおいても除菌対策をお願いします。</t>
  </si>
  <si>
    <t>各チームで会場入りする選手、スタッフ、保護者を把握しておく事。（不慮の際、追えるようにしておく）</t>
    <rPh sb="5" eb="7">
      <t>カイジョウ</t>
    </rPh>
    <rPh sb="7" eb="8">
      <t>イ</t>
    </rPh>
    <rPh sb="11" eb="13">
      <t>センシュ</t>
    </rPh>
    <rPh sb="19" eb="22">
      <t>ホゴシャ</t>
    </rPh>
    <rPh sb="23" eb="25">
      <t>ハアク</t>
    </rPh>
    <rPh sb="29" eb="30">
      <t>コト</t>
    </rPh>
    <rPh sb="32" eb="34">
      <t>フリョ</t>
    </rPh>
    <rPh sb="35" eb="36">
      <t>サイ</t>
    </rPh>
    <rPh sb="37" eb="38">
      <t>オ</t>
    </rPh>
    <phoneticPr fontId="31"/>
  </si>
  <si>
    <t>試合に参加する指導者及び選手、来場者については各チームにて検温（37.5℃以下）及び健康状態を確認し、不良な方については来場をご遠慮いただいてください。</t>
    <phoneticPr fontId="31"/>
  </si>
  <si>
    <t>会場運営の際、大会規定に反する事項・事故が発生した場合には、運営チームの責任者は、委員長に報告すること。　
　</t>
    <phoneticPr fontId="23"/>
  </si>
  <si>
    <t>＊試合時間、組み合わせ等協議により変更できる</t>
  </si>
  <si>
    <t>－</t>
  </si>
  <si>
    <t>試合時間</t>
  </si>
  <si>
    <t>対戦</t>
  </si>
  <si>
    <t>函南・函南東</t>
    <rPh sb="0" eb="2">
      <t>カンナミ</t>
    </rPh>
    <rPh sb="3" eb="5">
      <t>カンナミ</t>
    </rPh>
    <rPh sb="5" eb="6">
      <t>ヒガシ</t>
    </rPh>
    <phoneticPr fontId="23"/>
  </si>
  <si>
    <t>長岡</t>
    <rPh sb="0" eb="2">
      <t>ナガオカ</t>
    </rPh>
    <phoneticPr fontId="23"/>
  </si>
  <si>
    <t>しんきんカップ　第３8回 静岡県キッズU-10　8人制サッカー大会　
三島・伊豆地区予選　大会規程</t>
    <rPh sb="35" eb="37">
      <t>ミシマ</t>
    </rPh>
    <phoneticPr fontId="23"/>
  </si>
  <si>
    <t>２０２３年度JＦＡへチーム及び個人登録（申請中も含む）した１０歳以下（小学校４年生～２年生）の選手で構成されたチームであること※申請中は申請書（控）を確認する。</t>
    <rPh sb="64" eb="67">
      <t>シンセイチュウ</t>
    </rPh>
    <rPh sb="68" eb="70">
      <t>シンセイ</t>
    </rPh>
    <rPh sb="70" eb="71">
      <t>ショ</t>
    </rPh>
    <rPh sb="72" eb="73">
      <t>ヒカ</t>
    </rPh>
    <rPh sb="75" eb="77">
      <t>カクニン</t>
    </rPh>
    <phoneticPr fontId="23"/>
  </si>
  <si>
    <r>
      <t>試合開始前に、メンバー表（体温記載済み）を審判（本部）に１部提出する。なお、</t>
    </r>
    <r>
      <rPr>
        <u/>
        <sz val="11"/>
        <rFont val="HGPｺﾞｼｯｸM"/>
        <family val="3"/>
        <charset val="128"/>
      </rPr>
      <t>ベンチに入れる選手数に制限はない</t>
    </r>
    <r>
      <rPr>
        <sz val="11"/>
        <rFont val="HGPｺﾞｼｯｸM"/>
        <family val="3"/>
        <charset val="128"/>
      </rPr>
      <t>が、試合参加は登録選手のみとなる</t>
    </r>
    <rPh sb="13" eb="15">
      <t>タイオン</t>
    </rPh>
    <rPh sb="15" eb="18">
      <t>キサイズ</t>
    </rPh>
    <phoneticPr fontId="23"/>
  </si>
  <si>
    <r>
      <rPr>
        <b/>
        <sz val="11"/>
        <color rgb="FFFF0000"/>
        <rFont val="HGPｺﾞｼｯｸM"/>
        <family val="3"/>
        <charset val="128"/>
      </rPr>
      <t>6ブロック（A～F）×3チーム</t>
    </r>
    <r>
      <rPr>
        <sz val="11"/>
        <rFont val="HGPｺﾞｼｯｸM"/>
        <family val="3"/>
        <charset val="128"/>
      </rPr>
      <t>が予選リーグ戦を行い順位を決める。。　　　　　　　　　　　　　　　　　　　　　　　　　　　　　　　　　　　　順位決定は、予選リーグ各ブロック１位の上位は6チームでリーグ戦、各ブロック2位の中位6チームでリーグ戦、各ブロック3位の下位6チームでリーグ戦を行い、順位を決定する。</t>
    </r>
    <r>
      <rPr>
        <b/>
        <u/>
        <sz val="11"/>
        <color rgb="FFFF0000"/>
        <rFont val="HGPｺﾞｼｯｸM"/>
        <family val="3"/>
        <charset val="128"/>
      </rPr>
      <t>※上位リーグ１位は県大会、２～３位は東部予選に出場できる。</t>
    </r>
    <r>
      <rPr>
        <sz val="11"/>
        <color indexed="8"/>
        <rFont val="HGPｺﾞｼｯｸM"/>
        <family val="3"/>
        <charset val="128"/>
      </rPr>
      <t xml:space="preserve">
</t>
    </r>
    <r>
      <rPr>
        <sz val="11"/>
        <rFont val="HGPｺﾞｼｯｸM"/>
        <family val="3"/>
        <charset val="128"/>
      </rPr>
      <t xml:space="preserve">
</t>
    </r>
    <rPh sb="69" eb="71">
      <t>ジュンイ</t>
    </rPh>
    <rPh sb="71" eb="73">
      <t>ケッテイ</t>
    </rPh>
    <rPh sb="75" eb="77">
      <t>ヨセン</t>
    </rPh>
    <rPh sb="80" eb="81">
      <t>カク</t>
    </rPh>
    <rPh sb="86" eb="87">
      <t>イ</t>
    </rPh>
    <rPh sb="88" eb="90">
      <t>ジョウイ</t>
    </rPh>
    <rPh sb="99" eb="100">
      <t>セン</t>
    </rPh>
    <rPh sb="101" eb="102">
      <t>カク</t>
    </rPh>
    <rPh sb="107" eb="108">
      <t>イ</t>
    </rPh>
    <rPh sb="119" eb="120">
      <t>セン</t>
    </rPh>
    <rPh sb="121" eb="122">
      <t>カク</t>
    </rPh>
    <rPh sb="127" eb="128">
      <t>イ</t>
    </rPh>
    <rPh sb="129" eb="131">
      <t>カイ</t>
    </rPh>
    <rPh sb="139" eb="140">
      <t>セン</t>
    </rPh>
    <rPh sb="141" eb="142">
      <t>オコナ</t>
    </rPh>
    <rPh sb="144" eb="146">
      <t>ジュンイ</t>
    </rPh>
    <rPh sb="147" eb="149">
      <t>ケッテイ</t>
    </rPh>
    <rPh sb="153" eb="155">
      <t>ジョウイ</t>
    </rPh>
    <rPh sb="159" eb="160">
      <t>イ</t>
    </rPh>
    <rPh sb="161" eb="162">
      <t>ケン</t>
    </rPh>
    <phoneticPr fontId="23"/>
  </si>
  <si>
    <t>組合せは、参加を希望するチームで、三島・伊豆地区役員において抽選により決定する。
日程及び会場は、三島・伊豆役員で調整し、予定期間内に終了するよう努める</t>
    <rPh sb="17" eb="19">
      <t>ミシマ</t>
    </rPh>
    <rPh sb="24" eb="26">
      <t>ヤクイン</t>
    </rPh>
    <rPh sb="49" eb="51">
      <t>ミシマ</t>
    </rPh>
    <rPh sb="52" eb="54">
      <t>イズ</t>
    </rPh>
    <rPh sb="54" eb="56">
      <t>ヤクイン</t>
    </rPh>
    <rPh sb="57" eb="59">
      <t>チョウセイ</t>
    </rPh>
    <phoneticPr fontId="23"/>
  </si>
  <si>
    <r>
      <t>試合開始にあたっては、各チーム、選手が８人以上いることを原則とし、</t>
    </r>
    <r>
      <rPr>
        <u/>
        <sz val="11"/>
        <rFont val="HGPｺﾞｼｯｸM"/>
        <family val="3"/>
        <charset val="128"/>
      </rPr>
      <t>８人に満たない場合は、試合は開始できない</t>
    </r>
    <r>
      <rPr>
        <sz val="11"/>
        <rFont val="HGPｺﾞｼｯｸM"/>
        <family val="3"/>
        <charset val="128"/>
      </rPr>
      <t>　　</t>
    </r>
    <r>
      <rPr>
        <b/>
        <sz val="11"/>
        <color rgb="FFFF0000"/>
        <rFont val="HGPｺﾞｼｯｸM"/>
        <family val="3"/>
        <charset val="128"/>
      </rPr>
      <t>※ただし、相手チームの同意あれば、その限りではない。</t>
    </r>
    <rPh sb="60" eb="62">
      <t>アイテ</t>
    </rPh>
    <rPh sb="66" eb="68">
      <t>ドウイ</t>
    </rPh>
    <rPh sb="74" eb="75">
      <t>カギ</t>
    </rPh>
    <phoneticPr fontId="23"/>
  </si>
  <si>
    <t>試合日程が終了後、運営チームは、試合結果報告書を作成し、速やかに伊豆地区内（役員および各チーム）にメールまたはLINE送信すること。審判報告書も、速やかに、審判委員長に提出すること。</t>
    <phoneticPr fontId="23"/>
  </si>
  <si>
    <t>参加チーム（1８チーム）</t>
    <rPh sb="0" eb="2">
      <t>サンカ</t>
    </rPh>
    <phoneticPr fontId="23"/>
  </si>
  <si>
    <t>伊豆：函南・函南東、長岡、サンライズ、ＦＣＩＴＯ、、マーレ、ＦＣＲＥＡＬＥＩＺＵ、ＡＣＩサウスフィールド伊豆南Ｊｒ、大仁ネクサス　計8チーム</t>
    <rPh sb="0" eb="2">
      <t>イズ</t>
    </rPh>
    <rPh sb="3" eb="5">
      <t>カンナミ</t>
    </rPh>
    <rPh sb="6" eb="8">
      <t>カンナミ</t>
    </rPh>
    <rPh sb="8" eb="9">
      <t>ヒガシ</t>
    </rPh>
    <rPh sb="10" eb="12">
      <t>ナガオカ</t>
    </rPh>
    <rPh sb="52" eb="55">
      <t>イズミナミ</t>
    </rPh>
    <rPh sb="58" eb="60">
      <t>オオヒト</t>
    </rPh>
    <rPh sb="65" eb="66">
      <t>ケイ</t>
    </rPh>
    <phoneticPr fontId="23"/>
  </si>
  <si>
    <t>三島：山田、長伏、徳倉、向山、北上、三島東、錦田、三島ＶＦＣ、エスパルス、ＦＥＲＺＡ　計10チーム</t>
    <rPh sb="0" eb="2">
      <t>ミシマ</t>
    </rPh>
    <rPh sb="3" eb="5">
      <t>ヤマダ</t>
    </rPh>
    <rPh sb="6" eb="8">
      <t>ナガブセ</t>
    </rPh>
    <rPh sb="9" eb="11">
      <t>トクラ</t>
    </rPh>
    <rPh sb="12" eb="14">
      <t>ムカイヤマ</t>
    </rPh>
    <rPh sb="15" eb="17">
      <t>キタウエ</t>
    </rPh>
    <rPh sb="18" eb="20">
      <t>ミシマ</t>
    </rPh>
    <rPh sb="20" eb="21">
      <t>ヒガシ</t>
    </rPh>
    <rPh sb="22" eb="24">
      <t>ニシキダ</t>
    </rPh>
    <rPh sb="25" eb="27">
      <t>ミシマ</t>
    </rPh>
    <rPh sb="43" eb="44">
      <t>ケイ</t>
    </rPh>
    <phoneticPr fontId="23"/>
  </si>
  <si>
    <t>二日町：3000円/チーム</t>
    <rPh sb="0" eb="3">
      <t>フツカマチ</t>
    </rPh>
    <rPh sb="8" eb="9">
      <t>エン</t>
    </rPh>
    <phoneticPr fontId="23"/>
  </si>
  <si>
    <t>姫の沢：1000円/チーム</t>
    <rPh sb="0" eb="1">
      <t>ヒメ</t>
    </rPh>
    <rPh sb="2" eb="3">
      <t>サワ</t>
    </rPh>
    <rPh sb="8" eb="9">
      <t>エン</t>
    </rPh>
    <phoneticPr fontId="23"/>
  </si>
  <si>
    <t>会場費は以下の通りとする　（2023年度共通）</t>
    <rPh sb="0" eb="2">
      <t>カイジョウ</t>
    </rPh>
    <rPh sb="2" eb="3">
      <t>ヒ</t>
    </rPh>
    <rPh sb="4" eb="6">
      <t>イカ</t>
    </rPh>
    <rPh sb="7" eb="8">
      <t>トオ</t>
    </rPh>
    <rPh sb="18" eb="20">
      <t>ネンド</t>
    </rPh>
    <rPh sb="20" eb="22">
      <t>キョウツウ</t>
    </rPh>
    <phoneticPr fontId="23"/>
  </si>
  <si>
    <t>＜予選リーグ＞　</t>
    <phoneticPr fontId="23"/>
  </si>
  <si>
    <t>＊試合時間、組み合わせ等協議により変更できる</t>
    <phoneticPr fontId="23"/>
  </si>
  <si>
    <t>（12-5-12）</t>
    <phoneticPr fontId="23"/>
  </si>
  <si>
    <t>Aブロック</t>
    <phoneticPr fontId="23"/>
  </si>
  <si>
    <t>勝</t>
    <rPh sb="0" eb="1">
      <t>カチ</t>
    </rPh>
    <phoneticPr fontId="23"/>
  </si>
  <si>
    <t>分</t>
    <rPh sb="0" eb="1">
      <t>ワ</t>
    </rPh>
    <phoneticPr fontId="23"/>
  </si>
  <si>
    <t>負</t>
    <rPh sb="0" eb="1">
      <t>マ</t>
    </rPh>
    <phoneticPr fontId="23"/>
  </si>
  <si>
    <t>勝点</t>
    <rPh sb="0" eb="1">
      <t>カチ</t>
    </rPh>
    <rPh sb="1" eb="2">
      <t>テン</t>
    </rPh>
    <phoneticPr fontId="23"/>
  </si>
  <si>
    <t>失点</t>
    <rPh sb="0" eb="2">
      <t>シッテン</t>
    </rPh>
    <phoneticPr fontId="23"/>
  </si>
  <si>
    <t>得失点</t>
    <rPh sb="0" eb="1">
      <t>トク</t>
    </rPh>
    <rPh sb="1" eb="2">
      <t>ウシナ</t>
    </rPh>
    <rPh sb="2" eb="3">
      <t>テン</t>
    </rPh>
    <phoneticPr fontId="23"/>
  </si>
  <si>
    <t>順位</t>
    <rPh sb="0" eb="2">
      <t>ジュンイ</t>
    </rPh>
    <phoneticPr fontId="23"/>
  </si>
  <si>
    <t>A1</t>
    <phoneticPr fontId="23"/>
  </si>
  <si>
    <t>サンライズ</t>
    <phoneticPr fontId="23"/>
  </si>
  <si>
    <t>－</t>
    <phoneticPr fontId="23"/>
  </si>
  <si>
    <t>－</t>
    <phoneticPr fontId="23"/>
  </si>
  <si>
    <t>A2</t>
    <phoneticPr fontId="23"/>
  </si>
  <si>
    <t>函南・函南東</t>
    <rPh sb="0" eb="2">
      <t>カンナミ</t>
    </rPh>
    <rPh sb="3" eb="6">
      <t>カンナミヒガシ</t>
    </rPh>
    <phoneticPr fontId="23"/>
  </si>
  <si>
    <t>－</t>
    <phoneticPr fontId="23"/>
  </si>
  <si>
    <t>A3</t>
    <phoneticPr fontId="23"/>
  </si>
  <si>
    <t>－</t>
    <phoneticPr fontId="23"/>
  </si>
  <si>
    <t>試合時間</t>
    <rPh sb="0" eb="2">
      <t>シアイ</t>
    </rPh>
    <rPh sb="2" eb="4">
      <t>ジカン</t>
    </rPh>
    <phoneticPr fontId="23"/>
  </si>
  <si>
    <t>対戦</t>
    <rPh sb="0" eb="2">
      <t>タイセン</t>
    </rPh>
    <phoneticPr fontId="23"/>
  </si>
  <si>
    <t>Bブロック</t>
    <phoneticPr fontId="23"/>
  </si>
  <si>
    <t>B1</t>
    <phoneticPr fontId="23"/>
  </si>
  <si>
    <t>－</t>
    <phoneticPr fontId="23"/>
  </si>
  <si>
    <t>－</t>
    <phoneticPr fontId="23"/>
  </si>
  <si>
    <t>B2</t>
    <phoneticPr fontId="23"/>
  </si>
  <si>
    <t>B3</t>
    <phoneticPr fontId="23"/>
  </si>
  <si>
    <t>２０２３年度　第38回Ｕ-10しんきんカップ　三島・伊豆地区予選 　</t>
    <rPh sb="7" eb="8">
      <t>ダイ</t>
    </rPh>
    <rPh sb="10" eb="11">
      <t>カイ</t>
    </rPh>
    <rPh sb="30" eb="32">
      <t>ヨセン</t>
    </rPh>
    <phoneticPr fontId="23"/>
  </si>
  <si>
    <t>FC　REALEIZU</t>
    <phoneticPr fontId="23"/>
  </si>
  <si>
    <t>三島東</t>
    <rPh sb="0" eb="2">
      <t>ミシマ</t>
    </rPh>
    <rPh sb="2" eb="3">
      <t>ヒガシ</t>
    </rPh>
    <phoneticPr fontId="23"/>
  </si>
  <si>
    <t>徳倉</t>
    <rPh sb="0" eb="2">
      <t>トクラ</t>
    </rPh>
    <phoneticPr fontId="23"/>
  </si>
  <si>
    <t>FCITO</t>
    <phoneticPr fontId="23"/>
  </si>
  <si>
    <t>向山</t>
    <rPh sb="0" eb="2">
      <t>ムカイヤマ</t>
    </rPh>
    <phoneticPr fontId="23"/>
  </si>
  <si>
    <t>大仁ネクサス</t>
    <rPh sb="0" eb="2">
      <t>オオヒト</t>
    </rPh>
    <phoneticPr fontId="23"/>
  </si>
  <si>
    <t>Cブロック</t>
    <phoneticPr fontId="23"/>
  </si>
  <si>
    <t>MareFC</t>
    <phoneticPr fontId="23"/>
  </si>
  <si>
    <t>三島VFC</t>
    <rPh sb="0" eb="2">
      <t>ミシマ</t>
    </rPh>
    <phoneticPr fontId="23"/>
  </si>
  <si>
    <t>Dブロック</t>
    <phoneticPr fontId="23"/>
  </si>
  <si>
    <t>長伏</t>
    <rPh sb="0" eb="2">
      <t>ナガフセ</t>
    </rPh>
    <phoneticPr fontId="23"/>
  </si>
  <si>
    <t>Eブロック</t>
    <phoneticPr fontId="23"/>
  </si>
  <si>
    <t>Fブロック</t>
    <phoneticPr fontId="23"/>
  </si>
  <si>
    <t>ＦＥＲＺＡ</t>
    <phoneticPr fontId="23"/>
  </si>
  <si>
    <t>北上</t>
    <rPh sb="0" eb="2">
      <t>キタウエ</t>
    </rPh>
    <phoneticPr fontId="23"/>
  </si>
  <si>
    <t>山田</t>
    <rPh sb="0" eb="2">
      <t>ヤマダ</t>
    </rPh>
    <phoneticPr fontId="23"/>
  </si>
  <si>
    <t>錦田</t>
    <rPh sb="0" eb="2">
      <t>ニシキダ</t>
    </rPh>
    <phoneticPr fontId="23"/>
  </si>
  <si>
    <t>4審</t>
    <rPh sb="1" eb="2">
      <t>シン</t>
    </rPh>
    <phoneticPr fontId="23"/>
  </si>
  <si>
    <t>主審</t>
    <phoneticPr fontId="23"/>
  </si>
  <si>
    <t>9:30～10：00</t>
    <phoneticPr fontId="23"/>
  </si>
  <si>
    <t>12：50～13：20</t>
    <phoneticPr fontId="23"/>
  </si>
  <si>
    <t>B</t>
    <phoneticPr fontId="23"/>
  </si>
  <si>
    <t>F</t>
    <phoneticPr fontId="23"/>
  </si>
  <si>
    <t>D</t>
    <phoneticPr fontId="23"/>
  </si>
  <si>
    <t>エスパルス</t>
    <phoneticPr fontId="23"/>
  </si>
  <si>
    <t>長伏</t>
    <rPh sb="0" eb="2">
      <t>ナガブセ</t>
    </rPh>
    <phoneticPr fontId="23"/>
  </si>
  <si>
    <t>エスパルス</t>
    <phoneticPr fontId="23"/>
  </si>
  <si>
    <t>Ａコート</t>
    <phoneticPr fontId="23"/>
  </si>
  <si>
    <t>Bコート</t>
    <phoneticPr fontId="23"/>
  </si>
  <si>
    <t>C</t>
    <phoneticPr fontId="23"/>
  </si>
  <si>
    <t>A</t>
    <phoneticPr fontId="23"/>
  </si>
  <si>
    <t>E</t>
    <phoneticPr fontId="23"/>
  </si>
  <si>
    <t>会場：</t>
    <phoneticPr fontId="23"/>
  </si>
  <si>
    <t>上位リーグ</t>
    <rPh sb="0" eb="2">
      <t>ジョウイ</t>
    </rPh>
    <phoneticPr fontId="23"/>
  </si>
  <si>
    <t>E1</t>
    <phoneticPr fontId="23"/>
  </si>
  <si>
    <t>F1</t>
    <phoneticPr fontId="23"/>
  </si>
  <si>
    <t>9：00　～　9：30</t>
    <phoneticPr fontId="23"/>
  </si>
  <si>
    <t>9：35　～　10：05</t>
    <phoneticPr fontId="23"/>
  </si>
  <si>
    <t>10：10　～　10：40</t>
    <phoneticPr fontId="23"/>
  </si>
  <si>
    <t>10：45　～　11：15</t>
    <phoneticPr fontId="23"/>
  </si>
  <si>
    <t>11：20　～　11：50</t>
    <phoneticPr fontId="23"/>
  </si>
  <si>
    <t>11：55　～　12：25</t>
    <phoneticPr fontId="23"/>
  </si>
  <si>
    <t>12：30　～　13：00</t>
    <phoneticPr fontId="23"/>
  </si>
  <si>
    <t>13：05　～　13：35</t>
    <phoneticPr fontId="23"/>
  </si>
  <si>
    <t>13：40　～　14：10</t>
    <phoneticPr fontId="23"/>
  </si>
  <si>
    <t>４審</t>
    <phoneticPr fontId="23"/>
  </si>
  <si>
    <t>主審</t>
    <rPh sb="0" eb="1">
      <t>シュ</t>
    </rPh>
    <phoneticPr fontId="23"/>
  </si>
  <si>
    <t>A1</t>
    <phoneticPr fontId="23"/>
  </si>
  <si>
    <t>C1</t>
    <phoneticPr fontId="23"/>
  </si>
  <si>
    <t>D1</t>
    <phoneticPr fontId="23"/>
  </si>
  <si>
    <t>運営：</t>
    <rPh sb="0" eb="2">
      <t>ウンエイ</t>
    </rPh>
    <phoneticPr fontId="23"/>
  </si>
  <si>
    <t>7月　　16日（　日　）</t>
    <rPh sb="1" eb="2">
      <t>ツキ</t>
    </rPh>
    <rPh sb="6" eb="7">
      <t>ニチ</t>
    </rPh>
    <rPh sb="9" eb="10">
      <t>ヒ</t>
    </rPh>
    <phoneticPr fontId="23"/>
  </si>
  <si>
    <t>会場：　伊東市小室山G</t>
    <rPh sb="4" eb="7">
      <t>イトウシ</t>
    </rPh>
    <rPh sb="7" eb="10">
      <t>コムロヤマ</t>
    </rPh>
    <phoneticPr fontId="23"/>
  </si>
  <si>
    <t>中位リーグ</t>
    <rPh sb="0" eb="2">
      <t>チュウイ</t>
    </rPh>
    <phoneticPr fontId="23"/>
  </si>
  <si>
    <t>C2</t>
    <phoneticPr fontId="23"/>
  </si>
  <si>
    <t>D2</t>
    <phoneticPr fontId="23"/>
  </si>
  <si>
    <t>E2</t>
    <phoneticPr fontId="23"/>
  </si>
  <si>
    <t>F2</t>
    <phoneticPr fontId="23"/>
  </si>
  <si>
    <t>7月　　30日（日）</t>
    <rPh sb="1" eb="2">
      <t>ツキ</t>
    </rPh>
    <rPh sb="6" eb="7">
      <t>ニチ</t>
    </rPh>
    <rPh sb="8" eb="9">
      <t>ヒ</t>
    </rPh>
    <phoneticPr fontId="23"/>
  </si>
  <si>
    <t>下位リーグ</t>
    <rPh sb="0" eb="2">
      <t>カイ</t>
    </rPh>
    <phoneticPr fontId="23"/>
  </si>
  <si>
    <t>A3</t>
    <phoneticPr fontId="23"/>
  </si>
  <si>
    <t>B3</t>
    <phoneticPr fontId="23"/>
  </si>
  <si>
    <t>C3</t>
    <phoneticPr fontId="23"/>
  </si>
  <si>
    <t>D3</t>
    <phoneticPr fontId="23"/>
  </si>
  <si>
    <t>E3</t>
    <phoneticPr fontId="23"/>
  </si>
  <si>
    <t>F3</t>
    <phoneticPr fontId="23"/>
  </si>
  <si>
    <t>＜小室山A&gt;</t>
    <rPh sb="1" eb="4">
      <t>コムロヤマ</t>
    </rPh>
    <phoneticPr fontId="23"/>
  </si>
  <si>
    <t>＜小室山B&gt;</t>
    <rPh sb="1" eb="4">
      <t>コムロヤマ</t>
    </rPh>
    <phoneticPr fontId="23"/>
  </si>
  <si>
    <t>＜函南スポーツ公園&gt;</t>
    <rPh sb="1" eb="3">
      <t>カンナミ</t>
    </rPh>
    <rPh sb="7" eb="9">
      <t>コウエン</t>
    </rPh>
    <phoneticPr fontId="23"/>
  </si>
  <si>
    <t>　 6月    18日（日 ）　会場（小室山G ・函南スポーツ）　</t>
    <rPh sb="12" eb="13">
      <t>ヒ</t>
    </rPh>
    <rPh sb="19" eb="22">
      <t>コムロヤマ</t>
    </rPh>
    <rPh sb="25" eb="27">
      <t>カンナミ</t>
    </rPh>
    <phoneticPr fontId="23"/>
  </si>
  <si>
    <t>会場片付：最終試合チーム</t>
    <rPh sb="0" eb="2">
      <t>カイジョウ</t>
    </rPh>
    <rPh sb="2" eb="4">
      <t>カタヅ</t>
    </rPh>
    <rPh sb="5" eb="9">
      <t>サイシュウシアイ</t>
    </rPh>
    <phoneticPr fontId="23"/>
  </si>
  <si>
    <t>運営チーム：伊豆（小室山→豊田、函南スポーツ→本間）</t>
    <rPh sb="0" eb="2">
      <t>ウンエイ</t>
    </rPh>
    <rPh sb="6" eb="8">
      <t>イズ</t>
    </rPh>
    <rPh sb="9" eb="12">
      <t>コムロヤマ</t>
    </rPh>
    <rPh sb="13" eb="15">
      <t>トヨダ</t>
    </rPh>
    <rPh sb="16" eb="18">
      <t>カンナミ</t>
    </rPh>
    <rPh sb="23" eb="25">
      <t>ホンマ</t>
    </rPh>
    <phoneticPr fontId="23"/>
  </si>
  <si>
    <t>＜小室山A＞</t>
    <rPh sb="1" eb="4">
      <t>コムロヤマ</t>
    </rPh>
    <phoneticPr fontId="23"/>
  </si>
  <si>
    <t>＜小室山B＞</t>
    <rPh sb="1" eb="4">
      <t>コムロヤマ</t>
    </rPh>
    <phoneticPr fontId="23"/>
  </si>
  <si>
    <t>＜函南スポーツ＞</t>
    <rPh sb="1" eb="3">
      <t>カンナミ</t>
    </rPh>
    <phoneticPr fontId="23"/>
  </si>
  <si>
    <t>FC REALEIZU</t>
    <phoneticPr fontId="23"/>
  </si>
  <si>
    <t>10：10～10：40</t>
    <phoneticPr fontId="23"/>
  </si>
  <si>
    <t>エスパルスU-10</t>
    <phoneticPr fontId="23"/>
  </si>
  <si>
    <t>10：50～11：20</t>
    <phoneticPr fontId="23"/>
  </si>
  <si>
    <t>11：30～12：00</t>
    <phoneticPr fontId="23"/>
  </si>
  <si>
    <t>12：10～12：40</t>
    <phoneticPr fontId="23"/>
  </si>
  <si>
    <t>エスパルスU-10</t>
    <phoneticPr fontId="23"/>
  </si>
  <si>
    <t>サンライズ</t>
    <phoneticPr fontId="23"/>
  </si>
  <si>
    <t>FC REALEIZU</t>
    <phoneticPr fontId="23"/>
  </si>
  <si>
    <t>三島東</t>
    <rPh sb="0" eb="3">
      <t>ミシマヒガシ</t>
    </rPh>
    <phoneticPr fontId="23"/>
  </si>
  <si>
    <t>長伏</t>
    <rPh sb="0" eb="2">
      <t>ナガブセ</t>
    </rPh>
    <phoneticPr fontId="23"/>
  </si>
  <si>
    <t>徳倉</t>
    <rPh sb="0" eb="2">
      <t>トクラ</t>
    </rPh>
    <phoneticPr fontId="23"/>
  </si>
  <si>
    <t>エスパルス</t>
    <phoneticPr fontId="23"/>
  </si>
  <si>
    <t>長岡</t>
    <rPh sb="0" eb="2">
      <t>ナガオカ</t>
    </rPh>
    <phoneticPr fontId="23"/>
  </si>
  <si>
    <t>FCITO</t>
    <phoneticPr fontId="23"/>
  </si>
  <si>
    <t>向山</t>
    <rPh sb="0" eb="2">
      <t>ムカイヤマ</t>
    </rPh>
    <phoneticPr fontId="23"/>
  </si>
  <si>
    <t>北上</t>
    <rPh sb="0" eb="2">
      <t>キタウエ</t>
    </rPh>
    <phoneticPr fontId="23"/>
  </si>
  <si>
    <t>大仁ネクサス</t>
    <rPh sb="0" eb="2">
      <t>オオヒト</t>
    </rPh>
    <phoneticPr fontId="23"/>
  </si>
  <si>
    <t>サウスフィールド伊豆南</t>
    <rPh sb="8" eb="11">
      <t>イズミナミ</t>
    </rPh>
    <phoneticPr fontId="23"/>
  </si>
  <si>
    <t>サウスフィールド伊豆南</t>
    <rPh sb="8" eb="11">
      <t>イズミナミ</t>
    </rPh>
    <phoneticPr fontId="23"/>
  </si>
  <si>
    <t>錦田</t>
    <rPh sb="0" eb="2">
      <t>ニシキダ</t>
    </rPh>
    <phoneticPr fontId="23"/>
  </si>
  <si>
    <t>山田</t>
    <rPh sb="0" eb="2">
      <t>ヤマダ</t>
    </rPh>
    <phoneticPr fontId="23"/>
  </si>
  <si>
    <t>MareFC</t>
    <phoneticPr fontId="23"/>
  </si>
  <si>
    <t>函南・函南東</t>
    <rPh sb="0" eb="2">
      <t>カンナミ</t>
    </rPh>
    <rPh sb="3" eb="6">
      <t>カンナミヒガシ</t>
    </rPh>
    <phoneticPr fontId="23"/>
  </si>
  <si>
    <t>FERZA</t>
    <phoneticPr fontId="23"/>
  </si>
  <si>
    <t>函南・函南東</t>
    <rPh sb="0" eb="2">
      <t>カンナミ</t>
    </rPh>
    <rPh sb="3" eb="5">
      <t>カンナミ</t>
    </rPh>
    <rPh sb="5" eb="6">
      <t>ヒガシ</t>
    </rPh>
    <phoneticPr fontId="23"/>
  </si>
  <si>
    <t>三島VFC</t>
    <rPh sb="0" eb="2">
      <t>ミシマ</t>
    </rPh>
    <phoneticPr fontId="23"/>
  </si>
  <si>
    <t xml:space="preserve">会場準備：小室山GAコート→レアーレ、第一試合チーム       </t>
    <rPh sb="0" eb="2">
      <t>カイジョウ</t>
    </rPh>
    <rPh sb="2" eb="4">
      <t>ジュンビ</t>
    </rPh>
    <rPh sb="5" eb="8">
      <t>コムロヤマ</t>
    </rPh>
    <rPh sb="19" eb="21">
      <t>ダイイチ</t>
    </rPh>
    <rPh sb="21" eb="23">
      <t>シアイ</t>
    </rPh>
    <phoneticPr fontId="23"/>
  </si>
  <si>
    <t>　　　　　　　　　　　　 Bコート→FCITO、第一試合チーム</t>
    <rPh sb="24" eb="26">
      <t>ダイイチ</t>
    </rPh>
    <rPh sb="26" eb="28">
      <t>シアイ</t>
    </rPh>
    <phoneticPr fontId="23"/>
  </si>
  <si>
    <t>　　　　　　　函南スポーツ→函南・函南東、第一試合チーム</t>
    <rPh sb="7" eb="9">
      <t>カンナミ</t>
    </rPh>
    <rPh sb="14" eb="16">
      <t>カンナミ</t>
    </rPh>
    <rPh sb="17" eb="19">
      <t>カンナミ</t>
    </rPh>
    <rPh sb="19" eb="20">
      <t>ヒガシ</t>
    </rPh>
    <rPh sb="21" eb="23">
      <t>ダイイチ</t>
    </rPh>
    <rPh sb="23" eb="25">
      <t>シアイ</t>
    </rPh>
    <phoneticPr fontId="23"/>
  </si>
  <si>
    <t>肥田、小室山、函南スポーツ他：500円/チーム</t>
    <rPh sb="0" eb="2">
      <t>ヒタ</t>
    </rPh>
    <rPh sb="3" eb="6">
      <t>コムロヤマ</t>
    </rPh>
    <rPh sb="7" eb="9">
      <t>カンナミ</t>
    </rPh>
    <rPh sb="13" eb="14">
      <t>ホカ</t>
    </rPh>
    <rPh sb="18" eb="19">
      <t>エン</t>
    </rPh>
    <phoneticPr fontId="23"/>
  </si>
  <si>
    <t>２０２３年６月～９月　</t>
    <phoneticPr fontId="23"/>
  </si>
  <si>
    <t>　【 　東部予選９/１７　　　　県大会１０/２９・１１/５　】</t>
    <phoneticPr fontId="23"/>
  </si>
  <si>
    <t>１２－５－１２</t>
    <phoneticPr fontId="23"/>
  </si>
  <si>
    <t>ピッチサイズは縦６０～６８ｍ×横４０～５０ｍを基本とし、ゴールは少年用（２.１５ｍ×５ｍ）、ボールは４号球を各自持ち寄りとする</t>
    <phoneticPr fontId="23"/>
  </si>
  <si>
    <t>試合中、一方のチームが６名に満たなくなったときは、試合はその時点で終了となる。その時点の試合経過が反映されるが、相手チームが勝っている場合はその結果が反映される。負けている場合、引き分けている場合は0-7とする。以降、その日の試合が出来なくなった場合は、0-7とする。</t>
    <rPh sb="0" eb="2">
      <t>シアイ</t>
    </rPh>
    <rPh sb="2" eb="3">
      <t>チュウ</t>
    </rPh>
    <rPh sb="30" eb="32">
      <t>ジテン</t>
    </rPh>
    <rPh sb="33" eb="35">
      <t>シュウリョウ</t>
    </rPh>
    <rPh sb="41" eb="43">
      <t>ジテン</t>
    </rPh>
    <rPh sb="44" eb="46">
      <t>シアイ</t>
    </rPh>
    <rPh sb="46" eb="48">
      <t>ケイカ</t>
    </rPh>
    <rPh sb="49" eb="51">
      <t>ハンエイ</t>
    </rPh>
    <rPh sb="56" eb="58">
      <t>アイテ</t>
    </rPh>
    <rPh sb="62" eb="63">
      <t>カ</t>
    </rPh>
    <rPh sb="67" eb="69">
      <t>バアイ</t>
    </rPh>
    <rPh sb="72" eb="74">
      <t>ケッカ</t>
    </rPh>
    <rPh sb="75" eb="77">
      <t>ハンエイ</t>
    </rPh>
    <rPh sb="81" eb="82">
      <t>マ</t>
    </rPh>
    <rPh sb="86" eb="88">
      <t>バアイ</t>
    </rPh>
    <rPh sb="89" eb="90">
      <t>ヒ</t>
    </rPh>
    <rPh sb="91" eb="92">
      <t>ワ</t>
    </rPh>
    <rPh sb="96" eb="98">
      <t>バアイ</t>
    </rPh>
    <rPh sb="106" eb="108">
      <t>イコウ</t>
    </rPh>
    <rPh sb="111" eb="112">
      <t>ヒ</t>
    </rPh>
    <rPh sb="113" eb="115">
      <t>シアイ</t>
    </rPh>
    <rPh sb="116" eb="118">
      <t>デキ</t>
    </rPh>
    <rPh sb="123" eb="125">
      <t>バアイ</t>
    </rPh>
    <phoneticPr fontId="23"/>
  </si>
  <si>
    <t>感染症対策ルールを順守し、試合会場での感染は絶対に起こさないように注意する。</t>
    <rPh sb="0" eb="3">
      <t>カンセンショウ</t>
    </rPh>
    <phoneticPr fontId="23"/>
  </si>
  <si>
    <t>（4）</t>
    <phoneticPr fontId="23"/>
  </si>
  <si>
    <t>（5）</t>
    <phoneticPr fontId="23"/>
  </si>
  <si>
    <t>※三島・伊豆取り決め→予選6/18（日）、順位決定7/16（日）、7/30(日）で極力行う</t>
    <rPh sb="1" eb="3">
      <t>ミシマ</t>
    </rPh>
    <rPh sb="4" eb="6">
      <t>イズ</t>
    </rPh>
    <rPh sb="6" eb="7">
      <t>ト</t>
    </rPh>
    <rPh sb="8" eb="9">
      <t>キ</t>
    </rPh>
    <rPh sb="11" eb="13">
      <t>ヨセン</t>
    </rPh>
    <rPh sb="18" eb="19">
      <t>ヒ</t>
    </rPh>
    <rPh sb="21" eb="23">
      <t>ジュンイ</t>
    </rPh>
    <rPh sb="23" eb="25">
      <t>ケッテイ</t>
    </rPh>
    <rPh sb="30" eb="31">
      <t>ヒ</t>
    </rPh>
    <rPh sb="38" eb="39">
      <t>ヒ</t>
    </rPh>
    <rPh sb="41" eb="43">
      <t>キョクリョク</t>
    </rPh>
    <rPh sb="43" eb="44">
      <t>オコナ</t>
    </rPh>
    <phoneticPr fontId="23"/>
  </si>
  <si>
    <t>会場：　</t>
    <phoneticPr fontId="23"/>
  </si>
  <si>
    <t>会場：　</t>
    <phoneticPr fontId="23"/>
  </si>
  <si>
    <r>
      <t>審判は</t>
    </r>
    <r>
      <rPr>
        <u/>
        <sz val="11"/>
        <color rgb="FFFF0000"/>
        <rFont val="HGPｺﾞｼｯｸM"/>
        <family val="3"/>
        <charset val="128"/>
      </rPr>
      <t>2人制</t>
    </r>
    <r>
      <rPr>
        <sz val="11"/>
        <rFont val="HGPｺﾞｼｯｸM"/>
        <family val="3"/>
        <charset val="128"/>
      </rPr>
      <t>とし審判着を着用する。試合時間は</t>
    </r>
    <r>
      <rPr>
        <b/>
        <sz val="11"/>
        <color rgb="FFFF0000"/>
        <rFont val="HGPｺﾞｼｯｸM"/>
        <family val="3"/>
        <charset val="128"/>
      </rPr>
      <t>２４分</t>
    </r>
    <r>
      <rPr>
        <sz val="11"/>
        <rFont val="HGPｺﾞｼｯｸM"/>
        <family val="3"/>
        <charset val="128"/>
      </rPr>
      <t>（１２分-５分-１２分）とする。３チームリーグ戦の場合で</t>
    </r>
    <r>
      <rPr>
        <sz val="11"/>
        <color rgb="FFFF0000"/>
        <rFont val="HGPｺﾞｼｯｸM"/>
        <family val="3"/>
        <charset val="128"/>
      </rPr>
      <t>同点の場合、即PK戦を行い、勝敗を付ける。この場合の勝ち点は”2”とする。※PK戦（３名）とする。決まらない場合は決まるまで行う。　以下を優先して、順位を決定する。①勝点〈勝３・PK勝2・PK負1・負０〉、②当該成績（但し3ﾁｰﾑ同勝点の場合は適用せず）、③得失点、④総得点、⑤抽選（ﾁｰﾑ代表者）とする。</t>
    </r>
    <rPh sb="4" eb="5">
      <t>ニン</t>
    </rPh>
    <rPh sb="5" eb="6">
      <t>セイ</t>
    </rPh>
    <rPh sb="48" eb="49">
      <t>セン</t>
    </rPh>
    <rPh sb="50" eb="52">
      <t>バアイ</t>
    </rPh>
    <rPh sb="56" eb="58">
      <t>バアイ</t>
    </rPh>
    <rPh sb="59" eb="60">
      <t>ソク</t>
    </rPh>
    <rPh sb="62" eb="63">
      <t>セン</t>
    </rPh>
    <rPh sb="64" eb="65">
      <t>オコナ</t>
    </rPh>
    <rPh sb="67" eb="69">
      <t>ショウハイ</t>
    </rPh>
    <rPh sb="70" eb="71">
      <t>ツ</t>
    </rPh>
    <rPh sb="76" eb="78">
      <t>バアイ</t>
    </rPh>
    <rPh sb="79" eb="80">
      <t>カ</t>
    </rPh>
    <rPh sb="81" eb="82">
      <t>テン</t>
    </rPh>
    <phoneticPr fontId="23"/>
  </si>
  <si>
    <r>
      <t>選手のエントリー数は、２５名以下（ベンチ入りは16名以内）とし、指導者は、代表者1名、監督1名、コーチ5名以下、医療従事者1名以下とする。指導者の監督・コーチは、</t>
    </r>
    <r>
      <rPr>
        <u/>
        <sz val="11"/>
        <rFont val="HGPｺﾞｼｯｸM"/>
        <family val="3"/>
        <charset val="128"/>
      </rPr>
      <t>Ｄ級以上の有資格者であること</t>
    </r>
    <r>
      <rPr>
        <sz val="11"/>
        <rFont val="HGPｺﾞｼｯｸM"/>
        <family val="3"/>
        <charset val="128"/>
      </rPr>
      <t>　　※ローカルルール適用：指導者は２名以上とし、資格がない場合でも、医療従事者等でも可とする。</t>
    </r>
    <rPh sb="8" eb="9">
      <t>スウ</t>
    </rPh>
    <rPh sb="14" eb="16">
      <t>イカ</t>
    </rPh>
    <rPh sb="20" eb="21">
      <t>イ</t>
    </rPh>
    <rPh sb="25" eb="26">
      <t>メイ</t>
    </rPh>
    <rPh sb="26" eb="28">
      <t>イナイ</t>
    </rPh>
    <rPh sb="41" eb="42">
      <t>メイ</t>
    </rPh>
    <rPh sb="46" eb="47">
      <t>メイ</t>
    </rPh>
    <rPh sb="53" eb="55">
      <t>イカ</t>
    </rPh>
    <rPh sb="56" eb="61">
      <t>イリョウジュウジシャ</t>
    </rPh>
    <rPh sb="62" eb="63">
      <t>メイ</t>
    </rPh>
    <rPh sb="63" eb="65">
      <t>イカ</t>
    </rPh>
    <rPh sb="73" eb="75">
      <t>カントク</t>
    </rPh>
    <rPh sb="105" eb="106">
      <t>テキ</t>
    </rPh>
    <rPh sb="106" eb="107">
      <t>ヨウ</t>
    </rPh>
    <rPh sb="108" eb="110">
      <t>シドウ</t>
    </rPh>
    <rPh sb="110" eb="111">
      <t>シャ</t>
    </rPh>
    <rPh sb="113" eb="114">
      <t>メイ</t>
    </rPh>
    <rPh sb="114" eb="116">
      <t>イジョウ</t>
    </rPh>
    <rPh sb="119" eb="121">
      <t>シカク</t>
    </rPh>
    <rPh sb="124" eb="126">
      <t>バアイ</t>
    </rPh>
    <rPh sb="129" eb="131">
      <t>イリョウ</t>
    </rPh>
    <rPh sb="131" eb="134">
      <t>ジュウジシャ</t>
    </rPh>
    <rPh sb="134" eb="135">
      <t>トウ</t>
    </rPh>
    <rPh sb="137" eb="138">
      <t>カ</t>
    </rPh>
    <phoneticPr fontId="23"/>
  </si>
  <si>
    <t>２０２３年度　第38回Ｕ-10しんきんカップ　三島・伊豆地区　順位決定戦 　</t>
    <rPh sb="7" eb="8">
      <t>ダイ</t>
    </rPh>
    <rPh sb="10" eb="11">
      <t>カイ</t>
    </rPh>
    <rPh sb="31" eb="33">
      <t>ジュンイ</t>
    </rPh>
    <rPh sb="33" eb="35">
      <t>ケッテイ</t>
    </rPh>
    <rPh sb="35" eb="36">
      <t>セン</t>
    </rPh>
    <phoneticPr fontId="23"/>
  </si>
  <si>
    <t>＜中位リーグ＞</t>
    <rPh sb="1" eb="3">
      <t>チュウイ</t>
    </rPh>
    <phoneticPr fontId="23"/>
  </si>
  <si>
    <t>＜上位リーグ＞</t>
    <rPh sb="1" eb="3">
      <t>ジョウイ</t>
    </rPh>
    <phoneticPr fontId="23"/>
  </si>
  <si>
    <t>＜下位リーグ＞</t>
    <rPh sb="1" eb="3">
      <t>カイ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</si>
</sst>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b/>
      <sz val="2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HGPｺﾞｼｯｸM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20" borderId="4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45" applyNumberFormat="0" applyAlignment="0" applyProtection="0">
      <alignment vertical="center"/>
    </xf>
    <xf numFmtId="0" fontId="6" fillId="0" borderId="4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7" borderId="50" applyNumberFormat="0" applyAlignment="0" applyProtection="0">
      <alignment vertical="center"/>
    </xf>
    <xf numFmtId="0" fontId="12" fillId="12" borderId="4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15" fillId="10" borderId="5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9" fillId="0" borderId="5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</cellStyleXfs>
  <cellXfs count="442">
    <xf numFmtId="0" fontId="0" fillId="0" borderId="0" xfId="0"/>
    <xf numFmtId="0" fontId="2" fillId="0" borderId="0" xfId="43" applyFont="1">
      <alignment vertical="center"/>
    </xf>
    <xf numFmtId="0" fontId="2" fillId="0" borderId="0" xfId="43" applyFont="1" applyAlignment="1">
      <alignment vertical="center" wrapText="1"/>
    </xf>
    <xf numFmtId="0" fontId="3" fillId="0" borderId="0" xfId="43" applyFont="1" applyAlignment="1">
      <alignment horizontal="center" vertical="center" wrapText="1"/>
    </xf>
    <xf numFmtId="0" fontId="4" fillId="0" borderId="0" xfId="43" applyFont="1" applyAlignment="1">
      <alignment horizontal="center" vertical="center"/>
    </xf>
    <xf numFmtId="0" fontId="4" fillId="0" borderId="0" xfId="43" applyFont="1" applyAlignment="1">
      <alignment vertical="center" wrapText="1"/>
    </xf>
    <xf numFmtId="49" fontId="2" fillId="0" borderId="0" xfId="43" applyNumberFormat="1" applyFont="1" applyAlignment="1">
      <alignment horizontal="center" vertical="top"/>
    </xf>
    <xf numFmtId="0" fontId="2" fillId="0" borderId="0" xfId="43" applyFont="1" applyAlignment="1">
      <alignment vertical="top" wrapText="1"/>
    </xf>
    <xf numFmtId="49" fontId="2" fillId="0" borderId="0" xfId="43" applyNumberFormat="1" applyFont="1">
      <alignment vertical="center"/>
    </xf>
    <xf numFmtId="49" fontId="4" fillId="0" borderId="0" xfId="43" applyNumberFormat="1" applyFont="1" applyAlignment="1">
      <alignment horizontal="center" vertical="center"/>
    </xf>
    <xf numFmtId="0" fontId="2" fillId="5" borderId="0" xfId="43" applyFont="1" applyFill="1" applyAlignment="1">
      <alignment vertical="top" wrapText="1"/>
    </xf>
    <xf numFmtId="0" fontId="24" fillId="0" borderId="0" xfId="43" applyFont="1">
      <alignment vertical="center"/>
    </xf>
    <xf numFmtId="0" fontId="25" fillId="0" borderId="0" xfId="43" applyFont="1" applyAlignment="1">
      <alignment horizontal="justify" vertical="center"/>
    </xf>
    <xf numFmtId="0" fontId="24" fillId="0" borderId="0" xfId="0" applyFont="1"/>
    <xf numFmtId="0" fontId="25" fillId="0" borderId="0" xfId="43" applyFont="1" applyAlignment="1">
      <alignment horizontal="center" vertical="center"/>
    </xf>
    <xf numFmtId="0" fontId="26" fillId="0" borderId="0" xfId="43" applyFont="1" applyAlignment="1">
      <alignment horizontal="center" vertical="center"/>
    </xf>
    <xf numFmtId="0" fontId="27" fillId="0" borderId="0" xfId="0" applyFont="1"/>
    <xf numFmtId="0" fontId="2" fillId="0" borderId="0" xfId="0" applyFont="1" applyAlignment="1">
      <alignment horizontal="left" vertical="top" wrapText="1"/>
    </xf>
    <xf numFmtId="0" fontId="0" fillId="0" borderId="0" xfId="46" applyFont="1"/>
    <xf numFmtId="0" fontId="0" fillId="0" borderId="0" xfId="46" applyFont="1" applyAlignment="1">
      <alignment vertical="center"/>
    </xf>
    <xf numFmtId="0" fontId="34" fillId="0" borderId="0" xfId="46" applyFont="1" applyAlignment="1">
      <alignment horizontal="center"/>
    </xf>
    <xf numFmtId="0" fontId="22" fillId="0" borderId="0" xfId="48">
      <alignment vertical="center"/>
    </xf>
    <xf numFmtId="0" fontId="33" fillId="0" borderId="0" xfId="46" applyFont="1" applyAlignment="1">
      <alignment vertical="center"/>
    </xf>
    <xf numFmtId="0" fontId="38" fillId="0" borderId="0" xfId="48" applyFont="1" applyAlignment="1">
      <alignment vertical="center" shrinkToFit="1"/>
    </xf>
    <xf numFmtId="0" fontId="37" fillId="0" borderId="69" xfId="46" applyFont="1" applyBorder="1" applyAlignment="1" applyProtection="1">
      <alignment horizontal="center" vertical="center"/>
      <protection locked="0"/>
    </xf>
    <xf numFmtId="0" fontId="37" fillId="0" borderId="22" xfId="46" applyFont="1" applyBorder="1" applyAlignment="1" applyProtection="1">
      <alignment horizontal="center" vertical="center"/>
      <protection locked="0"/>
    </xf>
    <xf numFmtId="0" fontId="37" fillId="0" borderId="70" xfId="46" applyFont="1" applyBorder="1" applyAlignment="1" applyProtection="1">
      <alignment horizontal="center" vertical="center"/>
      <protection locked="0"/>
    </xf>
    <xf numFmtId="0" fontId="37" fillId="0" borderId="35" xfId="46" applyFont="1" applyBorder="1" applyAlignment="1" applyProtection="1">
      <alignment horizontal="center" vertical="center"/>
      <protection locked="0"/>
    </xf>
    <xf numFmtId="0" fontId="34" fillId="0" borderId="73" xfId="46" applyFont="1" applyBorder="1" applyAlignment="1" applyProtection="1">
      <alignment horizontal="center" vertical="center" shrinkToFit="1"/>
      <protection locked="0"/>
    </xf>
    <xf numFmtId="0" fontId="37" fillId="0" borderId="0" xfId="46" applyFont="1" applyAlignment="1" applyProtection="1">
      <alignment horizontal="center" vertical="center"/>
      <protection locked="0"/>
    </xf>
    <xf numFmtId="20" fontId="22" fillId="0" borderId="0" xfId="46" applyNumberFormat="1" applyAlignment="1" applyProtection="1">
      <alignment horizontal="center" vertical="center"/>
      <protection locked="0"/>
    </xf>
    <xf numFmtId="0" fontId="34" fillId="0" borderId="0" xfId="46" applyFont="1" applyAlignment="1" applyProtection="1">
      <alignment horizontal="center" vertical="center" shrinkToFit="1"/>
      <protection locked="0"/>
    </xf>
    <xf numFmtId="0" fontId="30" fillId="0" borderId="0" xfId="43" applyFont="1" applyAlignment="1">
      <alignment vertical="top" wrapText="1"/>
    </xf>
    <xf numFmtId="0" fontId="33" fillId="0" borderId="0" xfId="46" applyFont="1" applyAlignment="1">
      <alignment horizontal="center" vertical="center" shrinkToFit="1"/>
    </xf>
    <xf numFmtId="0" fontId="33" fillId="0" borderId="0" xfId="46" applyFont="1" applyAlignment="1" applyProtection="1">
      <alignment horizontal="center" vertical="center" shrinkToFit="1"/>
      <protection locked="0"/>
    </xf>
    <xf numFmtId="0" fontId="2" fillId="0" borderId="0" xfId="0" applyFont="1"/>
    <xf numFmtId="0" fontId="2" fillId="0" borderId="0" xfId="43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0" borderId="26" xfId="0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3" fillId="0" borderId="15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center"/>
      <protection hidden="1"/>
    </xf>
    <xf numFmtId="0" fontId="33" fillId="0" borderId="16" xfId="0" applyFont="1" applyBorder="1" applyAlignment="1" applyProtection="1">
      <alignment horizont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15" xfId="0" applyFont="1" applyBorder="1" applyAlignment="1" applyProtection="1">
      <alignment vertical="center"/>
      <protection hidden="1"/>
    </xf>
    <xf numFmtId="0" fontId="33" fillId="26" borderId="10" xfId="0" applyFont="1" applyFill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3" fillId="26" borderId="16" xfId="0" applyFont="1" applyFill="1" applyBorder="1" applyAlignment="1" applyProtection="1">
      <alignment horizontal="center"/>
      <protection locked="0"/>
    </xf>
    <xf numFmtId="0" fontId="33" fillId="0" borderId="74" xfId="0" applyFont="1" applyBorder="1" applyAlignment="1" applyProtection="1">
      <alignment horizontal="center"/>
      <protection hidden="1"/>
    </xf>
    <xf numFmtId="0" fontId="42" fillId="0" borderId="59" xfId="0" applyFont="1" applyBorder="1" applyAlignment="1" applyProtection="1">
      <alignment vertical="center"/>
      <protection hidden="1"/>
    </xf>
    <xf numFmtId="0" fontId="33" fillId="0" borderId="74" xfId="0" applyFont="1" applyBorder="1" applyAlignment="1" applyProtection="1">
      <alignment vertical="center"/>
      <protection hidden="1"/>
    </xf>
    <xf numFmtId="0" fontId="33" fillId="26" borderId="89" xfId="0" applyFont="1" applyFill="1" applyBorder="1" applyAlignment="1" applyProtection="1">
      <alignment horizontal="center"/>
      <protection locked="0"/>
    </xf>
    <xf numFmtId="0" fontId="33" fillId="0" borderId="89" xfId="0" applyFont="1" applyBorder="1" applyAlignment="1" applyProtection="1">
      <alignment horizontal="center"/>
      <protection locked="0"/>
    </xf>
    <xf numFmtId="0" fontId="33" fillId="26" borderId="90" xfId="0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 vertical="center"/>
      <protection locked="0"/>
    </xf>
    <xf numFmtId="20" fontId="33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7" fillId="27" borderId="22" xfId="46" applyFont="1" applyFill="1" applyBorder="1" applyAlignment="1" applyProtection="1">
      <alignment horizontal="center" vertical="center"/>
      <protection locked="0"/>
    </xf>
    <xf numFmtId="0" fontId="34" fillId="27" borderId="19" xfId="46" applyFont="1" applyFill="1" applyBorder="1" applyAlignment="1" applyProtection="1">
      <alignment horizontal="center" vertical="center" shrinkToFit="1"/>
      <protection locked="0"/>
    </xf>
    <xf numFmtId="0" fontId="34" fillId="27" borderId="2" xfId="46" applyFont="1" applyFill="1" applyBorder="1" applyAlignment="1" applyProtection="1">
      <alignment horizontal="center" vertical="center" shrinkToFit="1"/>
      <protection locked="0"/>
    </xf>
    <xf numFmtId="0" fontId="37" fillId="27" borderId="70" xfId="46" applyFont="1" applyFill="1" applyBorder="1" applyAlignment="1" applyProtection="1">
      <alignment horizontal="center" vertical="center"/>
      <protection locked="0"/>
    </xf>
    <xf numFmtId="0" fontId="34" fillId="27" borderId="71" xfId="46" applyFont="1" applyFill="1" applyBorder="1" applyAlignment="1" applyProtection="1">
      <alignment horizontal="center" vertical="center" shrinkToFit="1"/>
      <protection locked="0"/>
    </xf>
    <xf numFmtId="14" fontId="33" fillId="0" borderId="0" xfId="0" applyNumberFormat="1" applyFont="1" applyAlignment="1" applyProtection="1">
      <alignment horizontal="center" vertical="center"/>
      <protection locked="0"/>
    </xf>
    <xf numFmtId="20" fontId="0" fillId="0" borderId="0" xfId="46" applyNumberFormat="1" applyFont="1" applyAlignment="1" applyProtection="1">
      <alignment horizontal="center" vertical="center"/>
      <protection locked="0"/>
    </xf>
    <xf numFmtId="0" fontId="33" fillId="0" borderId="0" xfId="47" applyFont="1" applyProtection="1">
      <alignment vertical="center"/>
      <protection locked="0"/>
    </xf>
    <xf numFmtId="0" fontId="35" fillId="0" borderId="0" xfId="47" applyFont="1" applyProtection="1">
      <alignment vertical="center"/>
      <protection locked="0"/>
    </xf>
    <xf numFmtId="0" fontId="33" fillId="0" borderId="0" xfId="47" applyFont="1" applyAlignment="1" applyProtection="1">
      <alignment horizontal="center"/>
      <protection locked="0"/>
    </xf>
    <xf numFmtId="0" fontId="41" fillId="0" borderId="0" xfId="47" applyFont="1" applyAlignment="1" applyProtection="1">
      <alignment wrapText="1"/>
      <protection locked="0"/>
    </xf>
    <xf numFmtId="0" fontId="33" fillId="0" borderId="0" xfId="47" applyFont="1" applyAlignment="1" applyProtection="1">
      <alignment vertical="center" shrinkToFit="1"/>
      <protection locked="0"/>
    </xf>
    <xf numFmtId="0" fontId="33" fillId="0" borderId="0" xfId="47" applyFont="1" applyAlignment="1">
      <alignment vertical="center" shrinkToFit="1"/>
    </xf>
    <xf numFmtId="0" fontId="34" fillId="0" borderId="0" xfId="47" applyFont="1" applyAlignment="1" applyProtection="1">
      <alignment horizontal="center" shrinkToFit="1"/>
      <protection locked="0"/>
    </xf>
    <xf numFmtId="14" fontId="33" fillId="0" borderId="0" xfId="47" applyNumberFormat="1" applyFont="1" applyProtection="1">
      <alignment vertical="center"/>
      <protection locked="0"/>
    </xf>
    <xf numFmtId="49" fontId="33" fillId="0" borderId="0" xfId="47" applyNumberFormat="1" applyFont="1" applyAlignment="1" applyProtection="1">
      <alignment horizontal="right" vertical="center"/>
      <protection locked="0"/>
    </xf>
    <xf numFmtId="0" fontId="43" fillId="0" borderId="34" xfId="47" applyFont="1" applyBorder="1" applyAlignment="1">
      <alignment vertical="center" shrinkToFit="1"/>
    </xf>
    <xf numFmtId="0" fontId="43" fillId="0" borderId="2" xfId="47" applyFont="1" applyBorder="1" applyAlignment="1" applyProtection="1">
      <alignment horizontal="center"/>
      <protection hidden="1"/>
    </xf>
    <xf numFmtId="0" fontId="43" fillId="0" borderId="4" xfId="47" applyFont="1" applyBorder="1" applyAlignment="1">
      <alignment horizontal="center" vertical="center" shrinkToFit="1"/>
    </xf>
    <xf numFmtId="0" fontId="43" fillId="0" borderId="4" xfId="47" applyFont="1" applyBorder="1" applyAlignment="1" applyProtection="1">
      <alignment horizontal="center" vertical="center" shrinkToFit="1"/>
      <protection hidden="1"/>
    </xf>
    <xf numFmtId="0" fontId="43" fillId="0" borderId="2" xfId="47" applyFont="1" applyBorder="1" applyAlignment="1">
      <alignment vertical="center" shrinkToFit="1"/>
    </xf>
    <xf numFmtId="0" fontId="43" fillId="0" borderId="14" xfId="47" applyFont="1" applyBorder="1" applyAlignment="1" applyProtection="1">
      <alignment horizontal="center"/>
      <protection hidden="1"/>
    </xf>
    <xf numFmtId="0" fontId="43" fillId="0" borderId="10" xfId="47" applyFont="1" applyBorder="1" applyAlignment="1" applyProtection="1">
      <alignment horizontal="center"/>
      <protection hidden="1"/>
    </xf>
    <xf numFmtId="0" fontId="43" fillId="0" borderId="16" xfId="47" applyFont="1" applyBorder="1" applyAlignment="1" applyProtection="1">
      <alignment horizontal="center"/>
      <protection hidden="1"/>
    </xf>
    <xf numFmtId="0" fontId="43" fillId="0" borderId="8" xfId="47" applyFont="1" applyBorder="1" applyAlignment="1" applyProtection="1">
      <alignment horizontal="center"/>
      <protection hidden="1"/>
    </xf>
    <xf numFmtId="0" fontId="43" fillId="0" borderId="0" xfId="47" applyFont="1" applyAlignment="1" applyProtection="1">
      <alignment horizontal="center"/>
      <protection hidden="1"/>
    </xf>
    <xf numFmtId="0" fontId="43" fillId="0" borderId="15" xfId="47" applyFont="1" applyBorder="1" applyAlignment="1" applyProtection="1">
      <alignment horizontal="center"/>
      <protection hidden="1"/>
    </xf>
    <xf numFmtId="0" fontId="42" fillId="0" borderId="26" xfId="47" applyFont="1" applyBorder="1" applyProtection="1">
      <alignment vertical="center"/>
      <protection hidden="1"/>
    </xf>
    <xf numFmtId="0" fontId="33" fillId="0" borderId="0" xfId="47" applyFont="1" applyAlignment="1" applyProtection="1">
      <alignment horizontal="center"/>
      <protection hidden="1"/>
    </xf>
    <xf numFmtId="0" fontId="42" fillId="0" borderId="15" xfId="47" applyFont="1" applyBorder="1" applyProtection="1">
      <alignment vertical="center"/>
      <protection hidden="1"/>
    </xf>
    <xf numFmtId="0" fontId="43" fillId="0" borderId="92" xfId="47" applyFont="1" applyBorder="1" applyAlignment="1">
      <alignment vertical="center" shrinkToFit="1"/>
    </xf>
    <xf numFmtId="0" fontId="43" fillId="0" borderId="74" xfId="47" applyFont="1" applyBorder="1" applyAlignment="1" applyProtection="1">
      <alignment horizontal="center"/>
      <protection hidden="1"/>
    </xf>
    <xf numFmtId="0" fontId="43" fillId="0" borderId="74" xfId="47" applyFont="1" applyBorder="1" applyAlignment="1" applyProtection="1">
      <alignment horizontal="center" vertical="center" shrinkToFit="1"/>
      <protection hidden="1"/>
    </xf>
    <xf numFmtId="0" fontId="43" fillId="0" borderId="59" xfId="47" applyFont="1" applyBorder="1" applyAlignment="1" applyProtection="1">
      <alignment horizontal="center" vertical="center" shrinkToFit="1"/>
      <protection hidden="1"/>
    </xf>
    <xf numFmtId="0" fontId="33" fillId="28" borderId="9" xfId="47" applyFont="1" applyFill="1" applyBorder="1" applyAlignment="1" applyProtection="1">
      <alignment horizontal="center"/>
      <protection locked="0"/>
    </xf>
    <xf numFmtId="0" fontId="33" fillId="0" borderId="10" xfId="47" applyFont="1" applyBorder="1" applyAlignment="1" applyProtection="1">
      <alignment horizontal="center"/>
      <protection locked="0"/>
    </xf>
    <xf numFmtId="0" fontId="33" fillId="28" borderId="16" xfId="47" applyFont="1" applyFill="1" applyBorder="1" applyAlignment="1" applyProtection="1">
      <alignment horizontal="center"/>
      <protection locked="0"/>
    </xf>
    <xf numFmtId="0" fontId="33" fillId="0" borderId="0" xfId="47" applyFont="1" applyProtection="1">
      <alignment vertical="center"/>
      <protection hidden="1"/>
    </xf>
    <xf numFmtId="0" fontId="33" fillId="28" borderId="10" xfId="47" applyFont="1" applyFill="1" applyBorder="1" applyAlignment="1" applyProtection="1">
      <alignment horizontal="center"/>
      <protection locked="0"/>
    </xf>
    <xf numFmtId="0" fontId="42" fillId="0" borderId="86" xfId="47" applyFont="1" applyBorder="1" applyProtection="1">
      <alignment vertical="center"/>
      <protection hidden="1"/>
    </xf>
    <xf numFmtId="0" fontId="33" fillId="0" borderId="74" xfId="47" applyFont="1" applyBorder="1" applyAlignment="1" applyProtection="1">
      <alignment horizontal="center"/>
      <protection hidden="1"/>
    </xf>
    <xf numFmtId="0" fontId="42" fillId="0" borderId="59" xfId="47" applyFont="1" applyBorder="1" applyProtection="1">
      <alignment vertical="center"/>
      <protection hidden="1"/>
    </xf>
    <xf numFmtId="0" fontId="33" fillId="0" borderId="74" xfId="47" applyFont="1" applyBorder="1" applyProtection="1">
      <alignment vertical="center"/>
      <protection hidden="1"/>
    </xf>
    <xf numFmtId="0" fontId="33" fillId="28" borderId="81" xfId="47" applyFont="1" applyFill="1" applyBorder="1" applyAlignment="1" applyProtection="1">
      <alignment horizontal="center"/>
      <protection locked="0"/>
    </xf>
    <xf numFmtId="0" fontId="33" fillId="0" borderId="89" xfId="47" applyFont="1" applyBorder="1" applyAlignment="1" applyProtection="1">
      <alignment horizontal="center"/>
      <protection locked="0"/>
    </xf>
    <xf numFmtId="0" fontId="33" fillId="28" borderId="90" xfId="47" applyFont="1" applyFill="1" applyBorder="1" applyAlignment="1" applyProtection="1">
      <alignment horizontal="center"/>
      <protection locked="0"/>
    </xf>
    <xf numFmtId="0" fontId="33" fillId="28" borderId="89" xfId="47" applyFont="1" applyFill="1" applyBorder="1" applyAlignment="1" applyProtection="1">
      <alignment horizontal="center"/>
      <protection locked="0"/>
    </xf>
    <xf numFmtId="0" fontId="22" fillId="0" borderId="0" xfId="47" applyProtection="1">
      <alignment vertical="center"/>
      <protection locked="0"/>
    </xf>
    <xf numFmtId="0" fontId="22" fillId="0" borderId="42" xfId="47" applyBorder="1" applyProtection="1">
      <alignment vertical="center"/>
      <protection locked="0"/>
    </xf>
    <xf numFmtId="0" fontId="22" fillId="0" borderId="36" xfId="47" applyBorder="1" applyProtection="1">
      <alignment vertical="center"/>
      <protection locked="0"/>
    </xf>
    <xf numFmtId="0" fontId="22" fillId="0" borderId="39" xfId="47" applyBorder="1" applyProtection="1">
      <alignment vertical="center"/>
      <protection locked="0"/>
    </xf>
    <xf numFmtId="0" fontId="22" fillId="0" borderId="54" xfId="47" applyBorder="1" applyProtection="1">
      <alignment vertical="center"/>
      <protection locked="0"/>
    </xf>
    <xf numFmtId="0" fontId="33" fillId="0" borderId="20" xfId="47" applyFont="1" applyBorder="1" applyAlignment="1" applyProtection="1">
      <alignment horizontal="center" vertical="center"/>
      <protection locked="0"/>
    </xf>
    <xf numFmtId="0" fontId="33" fillId="0" borderId="62" xfId="47" applyFont="1" applyBorder="1" applyAlignment="1" applyProtection="1">
      <alignment horizontal="center" vertical="center"/>
      <protection locked="0"/>
    </xf>
    <xf numFmtId="0" fontId="33" fillId="0" borderId="61" xfId="47" applyFont="1" applyBorder="1" applyAlignment="1" applyProtection="1">
      <alignment horizontal="center" vertical="center"/>
      <protection locked="0"/>
    </xf>
    <xf numFmtId="0" fontId="22" fillId="28" borderId="26" xfId="47" applyFill="1" applyBorder="1" applyProtection="1">
      <alignment vertical="center"/>
      <protection locked="0"/>
    </xf>
    <xf numFmtId="0" fontId="22" fillId="28" borderId="0" xfId="47" applyFill="1" applyProtection="1">
      <alignment vertical="center"/>
      <protection locked="0"/>
    </xf>
    <xf numFmtId="0" fontId="22" fillId="28" borderId="15" xfId="47" applyFill="1" applyBorder="1" applyProtection="1">
      <alignment vertical="center"/>
      <protection locked="0"/>
    </xf>
    <xf numFmtId="0" fontId="22" fillId="0" borderId="0" xfId="47" applyAlignment="1" applyProtection="1">
      <alignment horizontal="left" vertical="center"/>
      <protection locked="0"/>
    </xf>
    <xf numFmtId="0" fontId="33" fillId="0" borderId="0" xfId="47" applyFont="1" applyAlignment="1" applyProtection="1">
      <alignment horizontal="center" vertical="center"/>
      <protection locked="0"/>
    </xf>
    <xf numFmtId="0" fontId="34" fillId="0" borderId="0" xfId="47" applyFont="1" applyAlignment="1" applyProtection="1">
      <alignment horizontal="center" vertical="center" shrinkToFit="1"/>
      <protection locked="0"/>
    </xf>
    <xf numFmtId="0" fontId="34" fillId="0" borderId="0" xfId="47" applyFont="1" applyAlignment="1" applyProtection="1">
      <alignment horizontal="center" vertical="center"/>
      <protection locked="0"/>
    </xf>
    <xf numFmtId="0" fontId="34" fillId="0" borderId="0" xfId="47" applyFont="1" applyAlignment="1">
      <alignment horizontal="center" vertical="center" shrinkToFit="1"/>
    </xf>
    <xf numFmtId="0" fontId="33" fillId="0" borderId="32" xfId="47" applyFont="1" applyBorder="1" applyAlignment="1" applyProtection="1">
      <alignment horizontal="center" vertical="center"/>
      <protection locked="0"/>
    </xf>
    <xf numFmtId="0" fontId="44" fillId="0" borderId="0" xfId="47" applyFont="1" applyAlignment="1">
      <alignment horizontal="center" vertical="center"/>
    </xf>
    <xf numFmtId="0" fontId="33" fillId="0" borderId="60" xfId="47" applyFont="1" applyBorder="1" applyAlignment="1" applyProtection="1">
      <alignment horizontal="center" vertical="center"/>
      <protection locked="0"/>
    </xf>
    <xf numFmtId="0" fontId="33" fillId="0" borderId="94" xfId="47" applyFont="1" applyBorder="1" applyAlignment="1" applyProtection="1">
      <alignment horizontal="center" vertical="center"/>
      <protection locked="0"/>
    </xf>
    <xf numFmtId="0" fontId="33" fillId="0" borderId="0" xfId="47" applyFont="1" applyAlignment="1">
      <alignment horizontal="center" vertical="center" shrinkToFit="1"/>
    </xf>
    <xf numFmtId="0" fontId="33" fillId="0" borderId="0" xfId="47" applyFont="1" applyAlignment="1" applyProtection="1">
      <alignment horizontal="center" vertical="center" shrinkToFit="1"/>
      <protection locked="0"/>
    </xf>
    <xf numFmtId="0" fontId="33" fillId="0" borderId="0" xfId="47" applyFont="1" applyAlignment="1">
      <alignment horizontal="center" vertical="center"/>
    </xf>
    <xf numFmtId="0" fontId="33" fillId="0" borderId="66" xfId="47" applyFont="1" applyBorder="1" applyAlignment="1" applyProtection="1">
      <alignment horizontal="center" vertical="center"/>
      <protection locked="0"/>
    </xf>
    <xf numFmtId="0" fontId="22" fillId="28" borderId="26" xfId="47" applyFill="1" applyBorder="1" applyAlignment="1" applyProtection="1">
      <alignment horizontal="center" vertical="center"/>
      <protection locked="0"/>
    </xf>
    <xf numFmtId="0" fontId="22" fillId="28" borderId="0" xfId="47" applyFill="1" applyAlignment="1" applyProtection="1">
      <alignment horizontal="center" vertical="center"/>
      <protection locked="0"/>
    </xf>
    <xf numFmtId="0" fontId="22" fillId="28" borderId="15" xfId="47" applyFill="1" applyBorder="1" applyAlignment="1" applyProtection="1">
      <alignment horizontal="center" vertical="center"/>
      <protection locked="0"/>
    </xf>
    <xf numFmtId="0" fontId="0" fillId="28" borderId="26" xfId="47" applyFont="1" applyFill="1" applyBorder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4" fillId="0" borderId="0" xfId="0" applyFont="1"/>
    <xf numFmtId="0" fontId="37" fillId="0" borderId="0" xfId="0" applyFont="1" applyAlignment="1" applyProtection="1">
      <alignment vertical="center"/>
      <protection locked="0"/>
    </xf>
    <xf numFmtId="0" fontId="37" fillId="25" borderId="70" xfId="46" applyFont="1" applyFill="1" applyBorder="1" applyAlignment="1" applyProtection="1">
      <alignment horizontal="center" vertical="center"/>
      <protection locked="0"/>
    </xf>
    <xf numFmtId="0" fontId="34" fillId="25" borderId="71" xfId="46" applyFont="1" applyFill="1" applyBorder="1" applyAlignment="1" applyProtection="1">
      <alignment horizontal="center" vertical="center" shrinkToFit="1"/>
      <protection locked="0"/>
    </xf>
    <xf numFmtId="0" fontId="37" fillId="25" borderId="35" xfId="46" applyFont="1" applyFill="1" applyBorder="1" applyAlignment="1" applyProtection="1">
      <alignment horizontal="center" vertical="center"/>
      <protection locked="0"/>
    </xf>
    <xf numFmtId="0" fontId="34" fillId="25" borderId="73" xfId="46" applyFont="1" applyFill="1" applyBorder="1" applyAlignment="1" applyProtection="1">
      <alignment horizontal="center" vertical="center" shrinkToFit="1"/>
      <protection locked="0"/>
    </xf>
    <xf numFmtId="0" fontId="37" fillId="25" borderId="79" xfId="46" applyFont="1" applyFill="1" applyBorder="1" applyAlignment="1" applyProtection="1">
      <alignment horizontal="center" vertical="center"/>
      <protection locked="0"/>
    </xf>
    <xf numFmtId="0" fontId="37" fillId="29" borderId="22" xfId="46" applyFont="1" applyFill="1" applyBorder="1" applyAlignment="1" applyProtection="1">
      <alignment horizontal="center" vertical="center"/>
      <protection locked="0"/>
    </xf>
    <xf numFmtId="0" fontId="34" fillId="29" borderId="19" xfId="46" applyFont="1" applyFill="1" applyBorder="1" applyAlignment="1" applyProtection="1">
      <alignment horizontal="center" vertical="center" shrinkToFit="1"/>
      <protection locked="0"/>
    </xf>
    <xf numFmtId="0" fontId="34" fillId="29" borderId="2" xfId="46" applyFont="1" applyFill="1" applyBorder="1" applyAlignment="1" applyProtection="1">
      <alignment horizontal="center" vertical="center" shrinkToFit="1"/>
      <protection locked="0"/>
    </xf>
    <xf numFmtId="0" fontId="37" fillId="29" borderId="79" xfId="46" applyFont="1" applyFill="1" applyBorder="1" applyAlignment="1" applyProtection="1">
      <alignment horizontal="center" vertical="center"/>
      <protection locked="0"/>
    </xf>
    <xf numFmtId="0" fontId="34" fillId="29" borderId="71" xfId="46" applyFont="1" applyFill="1" applyBorder="1" applyAlignment="1" applyProtection="1">
      <alignment horizontal="center" vertical="center" shrinkToFit="1"/>
      <protection locked="0"/>
    </xf>
    <xf numFmtId="0" fontId="37" fillId="29" borderId="93" xfId="46" applyFont="1" applyFill="1" applyBorder="1" applyAlignment="1" applyProtection="1">
      <alignment horizontal="center" vertical="center"/>
      <protection locked="0"/>
    </xf>
    <xf numFmtId="0" fontId="37" fillId="28" borderId="22" xfId="46" applyFont="1" applyFill="1" applyBorder="1" applyAlignment="1" applyProtection="1">
      <alignment horizontal="center" vertical="center"/>
      <protection locked="0"/>
    </xf>
    <xf numFmtId="0" fontId="34" fillId="28" borderId="19" xfId="46" applyFont="1" applyFill="1" applyBorder="1" applyAlignment="1" applyProtection="1">
      <alignment horizontal="center" vertical="center" shrinkToFit="1"/>
      <protection locked="0"/>
    </xf>
    <xf numFmtId="0" fontId="34" fillId="28" borderId="2" xfId="46" applyFont="1" applyFill="1" applyBorder="1" applyAlignment="1" applyProtection="1">
      <alignment horizontal="center" vertical="center" shrinkToFit="1"/>
      <protection locked="0"/>
    </xf>
    <xf numFmtId="0" fontId="37" fillId="28" borderId="79" xfId="46" applyFont="1" applyFill="1" applyBorder="1" applyAlignment="1" applyProtection="1">
      <alignment horizontal="center" vertical="center"/>
      <protection locked="0"/>
    </xf>
    <xf numFmtId="0" fontId="34" fillId="28" borderId="71" xfId="46" applyFont="1" applyFill="1" applyBorder="1" applyAlignment="1" applyProtection="1">
      <alignment horizontal="center" vertical="center" shrinkToFit="1"/>
      <protection locked="0"/>
    </xf>
    <xf numFmtId="0" fontId="37" fillId="28" borderId="93" xfId="46" applyFont="1" applyFill="1" applyBorder="1" applyAlignment="1" applyProtection="1">
      <alignment horizontal="center" vertical="center"/>
      <protection locked="0"/>
    </xf>
    <xf numFmtId="0" fontId="30" fillId="0" borderId="0" xfId="43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3" fillId="0" borderId="27" xfId="0" applyFont="1" applyBorder="1" applyAlignment="1" applyProtection="1">
      <alignment horizontal="center" vertical="center"/>
      <protection hidden="1"/>
    </xf>
    <xf numFmtId="0" fontId="33" fillId="0" borderId="61" xfId="0" applyFont="1" applyBorder="1" applyAlignment="1">
      <alignment horizontal="center" vertical="center"/>
    </xf>
    <xf numFmtId="0" fontId="33" fillId="0" borderId="31" xfId="0" applyFont="1" applyBorder="1" applyAlignment="1" applyProtection="1">
      <alignment horizontal="center" vertical="center"/>
      <protection hidden="1"/>
    </xf>
    <xf numFmtId="0" fontId="33" fillId="0" borderId="85" xfId="0" applyFont="1" applyBorder="1" applyAlignment="1">
      <alignment horizontal="center" vertical="center"/>
    </xf>
    <xf numFmtId="0" fontId="33" fillId="0" borderId="63" xfId="0" applyFont="1" applyBorder="1" applyAlignment="1" applyProtection="1">
      <alignment horizontal="center" vertical="center"/>
      <protection hidden="1"/>
    </xf>
    <xf numFmtId="0" fontId="33" fillId="0" borderId="61" xfId="0" applyFont="1" applyBorder="1" applyAlignment="1" applyProtection="1">
      <alignment horizontal="center" vertical="center"/>
      <protection hidden="1"/>
    </xf>
    <xf numFmtId="0" fontId="33" fillId="0" borderId="85" xfId="0" applyFont="1" applyBorder="1" applyAlignment="1" applyProtection="1">
      <alignment horizontal="center" vertical="center"/>
      <protection hidden="1"/>
    </xf>
    <xf numFmtId="0" fontId="33" fillId="0" borderId="63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66" xfId="0" applyFont="1" applyBorder="1" applyAlignment="1" applyProtection="1">
      <alignment horizontal="center" vertical="center"/>
      <protection hidden="1"/>
    </xf>
    <xf numFmtId="0" fontId="33" fillId="0" borderId="82" xfId="0" applyFont="1" applyBorder="1" applyAlignment="1" applyProtection="1">
      <alignment horizontal="center" vertical="center"/>
      <protection hidden="1"/>
    </xf>
    <xf numFmtId="0" fontId="33" fillId="0" borderId="91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84" xfId="0" applyFont="1" applyBorder="1" applyAlignment="1" applyProtection="1">
      <alignment horizontal="center" vertical="center"/>
      <protection hidden="1"/>
    </xf>
    <xf numFmtId="0" fontId="42" fillId="0" borderId="26" xfId="0" applyFont="1" applyBorder="1" applyAlignment="1" applyProtection="1">
      <alignment horizontal="center" vertical="center" shrinkToFit="1"/>
      <protection hidden="1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82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82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83" xfId="0" applyFont="1" applyBorder="1" applyAlignment="1" applyProtection="1">
      <alignment horizontal="center" vertical="center"/>
      <protection locked="0"/>
    </xf>
    <xf numFmtId="14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52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33" fillId="0" borderId="13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>
      <alignment horizontal="center" vertical="center"/>
    </xf>
    <xf numFmtId="0" fontId="33" fillId="0" borderId="86" xfId="0" applyFont="1" applyBorder="1" applyAlignment="1" applyProtection="1">
      <alignment horizontal="center" vertical="center"/>
      <protection locked="0"/>
    </xf>
    <xf numFmtId="0" fontId="33" fillId="0" borderId="74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30" xfId="0" applyFont="1" applyBorder="1" applyAlignment="1" applyProtection="1">
      <alignment horizontal="center" vertical="center" wrapText="1"/>
      <protection locked="0"/>
    </xf>
    <xf numFmtId="0" fontId="33" fillId="0" borderId="81" xfId="0" applyFont="1" applyBorder="1" applyAlignment="1">
      <alignment horizontal="center" vertical="center" wrapText="1"/>
    </xf>
    <xf numFmtId="0" fontId="33" fillId="0" borderId="89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 wrapText="1"/>
    </xf>
    <xf numFmtId="0" fontId="33" fillId="0" borderId="8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86" xfId="0" applyFont="1" applyBorder="1" applyAlignment="1" applyProtection="1">
      <alignment horizontal="center" vertical="center" wrapText="1"/>
      <protection locked="0"/>
    </xf>
    <xf numFmtId="0" fontId="33" fillId="0" borderId="74" xfId="0" applyFont="1" applyBorder="1" applyAlignment="1">
      <alignment horizontal="center" vertical="center" wrapText="1"/>
    </xf>
    <xf numFmtId="0" fontId="33" fillId="0" borderId="87" xfId="0" applyFont="1" applyBorder="1" applyAlignment="1">
      <alignment horizontal="center" vertical="center" wrapText="1"/>
    </xf>
    <xf numFmtId="20" fontId="0" fillId="25" borderId="60" xfId="46" applyNumberFormat="1" applyFont="1" applyFill="1" applyBorder="1" applyAlignment="1" applyProtection="1">
      <alignment horizontal="center" vertical="center"/>
      <protection locked="0"/>
    </xf>
    <xf numFmtId="20" fontId="22" fillId="25" borderId="71" xfId="46" applyNumberFormat="1" applyFill="1" applyBorder="1" applyAlignment="1" applyProtection="1">
      <alignment horizontal="center" vertical="center"/>
      <protection locked="0"/>
    </xf>
    <xf numFmtId="0" fontId="33" fillId="25" borderId="60" xfId="46" applyFont="1" applyFill="1" applyBorder="1" applyAlignment="1" applyProtection="1">
      <alignment horizontal="center" vertical="center" shrinkToFit="1"/>
      <protection locked="0"/>
    </xf>
    <xf numFmtId="0" fontId="33" fillId="25" borderId="71" xfId="46" applyFont="1" applyFill="1" applyBorder="1" applyAlignment="1" applyProtection="1">
      <alignment horizontal="center" vertical="center" shrinkToFit="1"/>
      <protection locked="0"/>
    </xf>
    <xf numFmtId="0" fontId="33" fillId="25" borderId="62" xfId="46" applyFont="1" applyFill="1" applyBorder="1" applyAlignment="1" applyProtection="1">
      <alignment horizontal="center" vertical="center" shrinkToFit="1"/>
      <protection locked="0"/>
    </xf>
    <xf numFmtId="0" fontId="33" fillId="25" borderId="60" xfId="46" applyFont="1" applyFill="1" applyBorder="1" applyAlignment="1">
      <alignment horizontal="center" vertical="center" shrinkToFit="1"/>
    </xf>
    <xf numFmtId="0" fontId="33" fillId="25" borderId="71" xfId="46" applyFont="1" applyFill="1" applyBorder="1" applyAlignment="1">
      <alignment horizontal="center" vertical="center" shrinkToFit="1"/>
    </xf>
    <xf numFmtId="0" fontId="33" fillId="25" borderId="64" xfId="46" applyFont="1" applyFill="1" applyBorder="1" applyAlignment="1">
      <alignment horizontal="center" vertical="center" shrinkToFit="1"/>
    </xf>
    <xf numFmtId="0" fontId="33" fillId="0" borderId="36" xfId="46" applyFont="1" applyBorder="1" applyAlignment="1" applyProtection="1">
      <alignment horizontal="center" vertical="center"/>
      <protection locked="0"/>
    </xf>
    <xf numFmtId="0" fontId="33" fillId="0" borderId="37" xfId="46" applyFont="1" applyBorder="1" applyAlignment="1" applyProtection="1">
      <alignment horizontal="center" vertical="center"/>
      <protection locked="0"/>
    </xf>
    <xf numFmtId="0" fontId="33" fillId="0" borderId="39" xfId="46" applyFont="1" applyBorder="1" applyAlignment="1" applyProtection="1">
      <alignment horizontal="center" vertical="center"/>
      <protection locked="0"/>
    </xf>
    <xf numFmtId="0" fontId="33" fillId="0" borderId="37" xfId="48" applyFont="1" applyBorder="1" applyAlignment="1">
      <alignment horizontal="center" vertical="center"/>
    </xf>
    <xf numFmtId="0" fontId="33" fillId="0" borderId="36" xfId="48" applyFont="1" applyBorder="1" applyAlignment="1">
      <alignment horizontal="center" vertical="center"/>
    </xf>
    <xf numFmtId="0" fontId="33" fillId="0" borderId="40" xfId="48" applyFont="1" applyBorder="1" applyAlignment="1">
      <alignment horizontal="center" vertical="center"/>
    </xf>
    <xf numFmtId="20" fontId="0" fillId="27" borderId="60" xfId="46" applyNumberFormat="1" applyFont="1" applyFill="1" applyBorder="1" applyAlignment="1" applyProtection="1">
      <alignment horizontal="center" vertical="center"/>
      <protection locked="0"/>
    </xf>
    <xf numFmtId="20" fontId="22" fillId="27" borderId="71" xfId="46" applyNumberFormat="1" applyFill="1" applyBorder="1" applyAlignment="1" applyProtection="1">
      <alignment horizontal="center" vertical="center"/>
      <protection locked="0"/>
    </xf>
    <xf numFmtId="0" fontId="33" fillId="27" borderId="18" xfId="46" applyFont="1" applyFill="1" applyBorder="1" applyAlignment="1" applyProtection="1">
      <alignment horizontal="center" vertical="center" shrinkToFit="1"/>
      <protection locked="0"/>
    </xf>
    <xf numFmtId="0" fontId="33" fillId="27" borderId="19" xfId="46" applyFont="1" applyFill="1" applyBorder="1" applyAlignment="1" applyProtection="1">
      <alignment horizontal="center" vertical="center" shrinkToFit="1"/>
      <protection locked="0"/>
    </xf>
    <xf numFmtId="0" fontId="33" fillId="27" borderId="20" xfId="46" applyFont="1" applyFill="1" applyBorder="1" applyAlignment="1" applyProtection="1">
      <alignment horizontal="center" vertical="center" shrinkToFit="1"/>
      <protection locked="0"/>
    </xf>
    <xf numFmtId="0" fontId="33" fillId="27" borderId="14" xfId="46" applyFont="1" applyFill="1" applyBorder="1" applyAlignment="1">
      <alignment horizontal="center" vertical="center" shrinkToFit="1"/>
    </xf>
    <xf numFmtId="0" fontId="33" fillId="27" borderId="10" xfId="46" applyFont="1" applyFill="1" applyBorder="1" applyAlignment="1">
      <alignment horizontal="center" vertical="center" shrinkToFit="1"/>
    </xf>
    <xf numFmtId="0" fontId="33" fillId="27" borderId="11" xfId="46" applyFont="1" applyFill="1" applyBorder="1" applyAlignment="1">
      <alignment horizontal="center" vertical="center" shrinkToFit="1"/>
    </xf>
    <xf numFmtId="0" fontId="33" fillId="27" borderId="60" xfId="46" applyFont="1" applyFill="1" applyBorder="1" applyAlignment="1" applyProtection="1">
      <alignment horizontal="center" vertical="center" shrinkToFit="1"/>
      <protection locked="0"/>
    </xf>
    <xf numFmtId="0" fontId="33" fillId="27" borderId="71" xfId="46" applyFont="1" applyFill="1" applyBorder="1" applyAlignment="1" applyProtection="1">
      <alignment horizontal="center" vertical="center" shrinkToFit="1"/>
      <protection locked="0"/>
    </xf>
    <xf numFmtId="0" fontId="33" fillId="27" borderId="62" xfId="46" applyFont="1" applyFill="1" applyBorder="1" applyAlignment="1" applyProtection="1">
      <alignment horizontal="center" vertical="center" shrinkToFit="1"/>
      <protection locked="0"/>
    </xf>
    <xf numFmtId="0" fontId="33" fillId="27" borderId="60" xfId="46" applyFont="1" applyFill="1" applyBorder="1" applyAlignment="1">
      <alignment horizontal="center" vertical="center" shrinkToFit="1"/>
    </xf>
    <xf numFmtId="0" fontId="33" fillId="27" borderId="71" xfId="46" applyFont="1" applyFill="1" applyBorder="1" applyAlignment="1">
      <alignment horizontal="center" vertical="center" shrinkToFit="1"/>
    </xf>
    <xf numFmtId="0" fontId="33" fillId="27" borderId="64" xfId="46" applyFont="1" applyFill="1" applyBorder="1" applyAlignment="1">
      <alignment horizontal="center" vertical="center" shrinkToFit="1"/>
    </xf>
    <xf numFmtId="20" fontId="0" fillId="0" borderId="65" xfId="46" applyNumberFormat="1" applyFont="1" applyBorder="1" applyAlignment="1" applyProtection="1">
      <alignment horizontal="center" vertical="center"/>
      <protection locked="0"/>
    </xf>
    <xf numFmtId="20" fontId="22" fillId="0" borderId="73" xfId="46" applyNumberFormat="1" applyBorder="1" applyAlignment="1" applyProtection="1">
      <alignment horizontal="center" vertical="center"/>
      <protection locked="0"/>
    </xf>
    <xf numFmtId="0" fontId="33" fillId="0" borderId="65" xfId="46" applyFont="1" applyBorder="1" applyAlignment="1" applyProtection="1">
      <alignment horizontal="center" vertical="center" shrinkToFit="1"/>
      <protection locked="0"/>
    </xf>
    <xf numFmtId="0" fontId="33" fillId="0" borderId="73" xfId="46" applyFont="1" applyBorder="1" applyAlignment="1" applyProtection="1">
      <alignment horizontal="center" vertical="center" shrinkToFit="1"/>
      <protection locked="0"/>
    </xf>
    <xf numFmtId="0" fontId="33" fillId="0" borderId="67" xfId="46" applyFont="1" applyBorder="1" applyAlignment="1" applyProtection="1">
      <alignment horizontal="center" vertical="center" shrinkToFit="1"/>
      <protection locked="0"/>
    </xf>
    <xf numFmtId="0" fontId="33" fillId="0" borderId="65" xfId="46" applyFont="1" applyBorder="1" applyAlignment="1">
      <alignment horizontal="center" vertical="center" shrinkToFit="1"/>
    </xf>
    <xf numFmtId="0" fontId="33" fillId="0" borderId="73" xfId="46" applyFont="1" applyBorder="1" applyAlignment="1">
      <alignment horizontal="center" vertical="center" shrinkToFit="1"/>
    </xf>
    <xf numFmtId="0" fontId="33" fillId="0" borderId="68" xfId="46" applyFont="1" applyBorder="1" applyAlignment="1">
      <alignment horizontal="center" vertical="center" shrinkToFit="1"/>
    </xf>
    <xf numFmtId="20" fontId="0" fillId="29" borderId="60" xfId="46" applyNumberFormat="1" applyFont="1" applyFill="1" applyBorder="1" applyAlignment="1" applyProtection="1">
      <alignment horizontal="center" vertical="center"/>
      <protection locked="0"/>
    </xf>
    <xf numFmtId="20" fontId="22" fillId="29" borderId="71" xfId="46" applyNumberFormat="1" applyFill="1" applyBorder="1" applyAlignment="1" applyProtection="1">
      <alignment horizontal="center" vertical="center"/>
      <protection locked="0"/>
    </xf>
    <xf numFmtId="0" fontId="33" fillId="29" borderId="18" xfId="46" applyFont="1" applyFill="1" applyBorder="1" applyAlignment="1" applyProtection="1">
      <alignment horizontal="center" vertical="center" shrinkToFit="1"/>
      <protection locked="0"/>
    </xf>
    <xf numFmtId="0" fontId="33" fillId="29" borderId="19" xfId="46" applyFont="1" applyFill="1" applyBorder="1" applyAlignment="1" applyProtection="1">
      <alignment horizontal="center" vertical="center" shrinkToFit="1"/>
      <protection locked="0"/>
    </xf>
    <xf numFmtId="0" fontId="33" fillId="29" borderId="20" xfId="46" applyFont="1" applyFill="1" applyBorder="1" applyAlignment="1" applyProtection="1">
      <alignment horizontal="center" vertical="center" shrinkToFit="1"/>
      <protection locked="0"/>
    </xf>
    <xf numFmtId="0" fontId="33" fillId="29" borderId="14" xfId="46" applyFont="1" applyFill="1" applyBorder="1" applyAlignment="1">
      <alignment horizontal="center" vertical="center" shrinkToFit="1"/>
    </xf>
    <xf numFmtId="0" fontId="33" fillId="29" borderId="10" xfId="46" applyFont="1" applyFill="1" applyBorder="1" applyAlignment="1">
      <alignment horizontal="center" vertical="center" shrinkToFit="1"/>
    </xf>
    <xf numFmtId="0" fontId="33" fillId="29" borderId="11" xfId="46" applyFont="1" applyFill="1" applyBorder="1" applyAlignment="1">
      <alignment horizontal="center" vertical="center" shrinkToFit="1"/>
    </xf>
    <xf numFmtId="0" fontId="33" fillId="29" borderId="60" xfId="46" applyFont="1" applyFill="1" applyBorder="1" applyAlignment="1" applyProtection="1">
      <alignment horizontal="center" vertical="center" shrinkToFit="1"/>
      <protection locked="0"/>
    </xf>
    <xf numFmtId="0" fontId="33" fillId="29" borderId="71" xfId="46" applyFont="1" applyFill="1" applyBorder="1" applyAlignment="1" applyProtection="1">
      <alignment horizontal="center" vertical="center" shrinkToFit="1"/>
      <protection locked="0"/>
    </xf>
    <xf numFmtId="0" fontId="33" fillId="29" borderId="62" xfId="46" applyFont="1" applyFill="1" applyBorder="1" applyAlignment="1" applyProtection="1">
      <alignment horizontal="center" vertical="center" shrinkToFit="1"/>
      <protection locked="0"/>
    </xf>
    <xf numFmtId="0" fontId="33" fillId="29" borderId="60" xfId="46" applyFont="1" applyFill="1" applyBorder="1" applyAlignment="1">
      <alignment horizontal="center" vertical="center" shrinkToFit="1"/>
    </xf>
    <xf numFmtId="0" fontId="33" fillId="29" borderId="71" xfId="46" applyFont="1" applyFill="1" applyBorder="1" applyAlignment="1">
      <alignment horizontal="center" vertical="center" shrinkToFit="1"/>
    </xf>
    <xf numFmtId="0" fontId="33" fillId="29" borderId="64" xfId="46" applyFont="1" applyFill="1" applyBorder="1" applyAlignment="1">
      <alignment horizontal="center" vertical="center" shrinkToFit="1"/>
    </xf>
    <xf numFmtId="20" fontId="0" fillId="25" borderId="65" xfId="46" applyNumberFormat="1" applyFont="1" applyFill="1" applyBorder="1" applyAlignment="1" applyProtection="1">
      <alignment horizontal="center" vertical="center"/>
      <protection locked="0"/>
    </xf>
    <xf numFmtId="20" fontId="22" fillId="25" borderId="73" xfId="46" applyNumberFormat="1" applyFill="1" applyBorder="1" applyAlignment="1" applyProtection="1">
      <alignment horizontal="center" vertical="center"/>
      <protection locked="0"/>
    </xf>
    <xf numFmtId="0" fontId="33" fillId="25" borderId="65" xfId="46" applyFont="1" applyFill="1" applyBorder="1" applyAlignment="1" applyProtection="1">
      <alignment horizontal="center" vertical="center" shrinkToFit="1"/>
      <protection locked="0"/>
    </xf>
    <xf numFmtId="0" fontId="33" fillId="25" borderId="73" xfId="46" applyFont="1" applyFill="1" applyBorder="1" applyAlignment="1" applyProtection="1">
      <alignment horizontal="center" vertical="center" shrinkToFit="1"/>
      <protection locked="0"/>
    </xf>
    <xf numFmtId="0" fontId="33" fillId="25" borderId="67" xfId="46" applyFont="1" applyFill="1" applyBorder="1" applyAlignment="1" applyProtection="1">
      <alignment horizontal="center" vertical="center" shrinkToFit="1"/>
      <protection locked="0"/>
    </xf>
    <xf numFmtId="0" fontId="33" fillId="25" borderId="65" xfId="46" applyFont="1" applyFill="1" applyBorder="1" applyAlignment="1">
      <alignment horizontal="center" vertical="center" shrinkToFit="1"/>
    </xf>
    <xf numFmtId="0" fontId="33" fillId="25" borderId="73" xfId="46" applyFont="1" applyFill="1" applyBorder="1" applyAlignment="1">
      <alignment horizontal="center" vertical="center" shrinkToFit="1"/>
    </xf>
    <xf numFmtId="0" fontId="33" fillId="25" borderId="68" xfId="46" applyFont="1" applyFill="1" applyBorder="1" applyAlignment="1">
      <alignment horizontal="center" vertical="center" shrinkToFit="1"/>
    </xf>
    <xf numFmtId="20" fontId="0" fillId="28" borderId="60" xfId="46" applyNumberFormat="1" applyFont="1" applyFill="1" applyBorder="1" applyAlignment="1" applyProtection="1">
      <alignment horizontal="center" vertical="center"/>
      <protection locked="0"/>
    </xf>
    <xf numFmtId="20" fontId="22" fillId="28" borderId="71" xfId="46" applyNumberFormat="1" applyFill="1" applyBorder="1" applyAlignment="1" applyProtection="1">
      <alignment horizontal="center" vertical="center"/>
      <protection locked="0"/>
    </xf>
    <xf numFmtId="0" fontId="33" fillId="28" borderId="18" xfId="46" applyFont="1" applyFill="1" applyBorder="1" applyAlignment="1" applyProtection="1">
      <alignment horizontal="center" vertical="center" shrinkToFit="1"/>
      <protection locked="0"/>
    </xf>
    <xf numFmtId="0" fontId="33" fillId="28" borderId="19" xfId="46" applyFont="1" applyFill="1" applyBorder="1" applyAlignment="1" applyProtection="1">
      <alignment horizontal="center" vertical="center" shrinkToFit="1"/>
      <protection locked="0"/>
    </xf>
    <xf numFmtId="0" fontId="33" fillId="28" borderId="20" xfId="46" applyFont="1" applyFill="1" applyBorder="1" applyAlignment="1" applyProtection="1">
      <alignment horizontal="center" vertical="center" shrinkToFit="1"/>
      <protection locked="0"/>
    </xf>
    <xf numFmtId="0" fontId="33" fillId="28" borderId="14" xfId="46" applyFont="1" applyFill="1" applyBorder="1" applyAlignment="1">
      <alignment horizontal="center" vertical="center" shrinkToFit="1"/>
    </xf>
    <xf numFmtId="0" fontId="33" fillId="28" borderId="10" xfId="46" applyFont="1" applyFill="1" applyBorder="1" applyAlignment="1">
      <alignment horizontal="center" vertical="center" shrinkToFit="1"/>
    </xf>
    <xf numFmtId="0" fontId="33" fillId="28" borderId="11" xfId="46" applyFont="1" applyFill="1" applyBorder="1" applyAlignment="1">
      <alignment horizontal="center" vertical="center" shrinkToFit="1"/>
    </xf>
    <xf numFmtId="0" fontId="33" fillId="28" borderId="60" xfId="46" applyFont="1" applyFill="1" applyBorder="1" applyAlignment="1" applyProtection="1">
      <alignment horizontal="center" vertical="center" shrinkToFit="1"/>
      <protection locked="0"/>
    </xf>
    <xf numFmtId="0" fontId="33" fillId="28" borderId="71" xfId="46" applyFont="1" applyFill="1" applyBorder="1" applyAlignment="1" applyProtection="1">
      <alignment horizontal="center" vertical="center" shrinkToFit="1"/>
      <protection locked="0"/>
    </xf>
    <xf numFmtId="0" fontId="33" fillId="28" borderId="62" xfId="46" applyFont="1" applyFill="1" applyBorder="1" applyAlignment="1" applyProtection="1">
      <alignment horizontal="center" vertical="center" shrinkToFit="1"/>
      <protection locked="0"/>
    </xf>
    <xf numFmtId="0" fontId="33" fillId="28" borderId="60" xfId="46" applyFont="1" applyFill="1" applyBorder="1" applyAlignment="1">
      <alignment horizontal="center" vertical="center" shrinkToFit="1"/>
    </xf>
    <xf numFmtId="0" fontId="33" fillId="28" borderId="71" xfId="46" applyFont="1" applyFill="1" applyBorder="1" applyAlignment="1">
      <alignment horizontal="center" vertical="center" shrinkToFit="1"/>
    </xf>
    <xf numFmtId="0" fontId="33" fillId="28" borderId="64" xfId="46" applyFont="1" applyFill="1" applyBorder="1" applyAlignment="1">
      <alignment horizontal="center" vertical="center" shrinkToFit="1"/>
    </xf>
    <xf numFmtId="0" fontId="41" fillId="0" borderId="0" xfId="47" applyFont="1" applyAlignment="1" applyProtection="1">
      <alignment horizontal="left" vertical="center" wrapText="1"/>
      <protection locked="0"/>
    </xf>
    <xf numFmtId="0" fontId="37" fillId="0" borderId="1" xfId="47" applyFont="1" applyBorder="1" applyAlignment="1" applyProtection="1">
      <alignment horizontal="center" vertical="center" shrinkToFit="1"/>
      <protection locked="0"/>
    </xf>
    <xf numFmtId="0" fontId="22" fillId="0" borderId="2" xfId="47" applyBorder="1">
      <alignment vertical="center"/>
    </xf>
    <xf numFmtId="0" fontId="22" fillId="0" borderId="81" xfId="47" applyBorder="1">
      <alignment vertical="center"/>
    </xf>
    <xf numFmtId="0" fontId="22" fillId="0" borderId="89" xfId="47" applyBorder="1">
      <alignment vertical="center"/>
    </xf>
    <xf numFmtId="0" fontId="33" fillId="0" borderId="1" xfId="47" applyFont="1" applyBorder="1" applyAlignment="1" applyProtection="1">
      <alignment horizontal="center" vertical="center" shrinkToFit="1"/>
      <protection locked="0"/>
    </xf>
    <xf numFmtId="0" fontId="22" fillId="0" borderId="2" xfId="47" applyBorder="1" applyAlignment="1">
      <alignment horizontal="center" vertical="center"/>
    </xf>
    <xf numFmtId="0" fontId="22" fillId="0" borderId="4" xfId="47" applyBorder="1" applyAlignment="1">
      <alignment horizontal="center" vertical="center"/>
    </xf>
    <xf numFmtId="0" fontId="22" fillId="0" borderId="81" xfId="47" applyBorder="1" applyAlignment="1">
      <alignment horizontal="center" vertical="center"/>
    </xf>
    <xf numFmtId="0" fontId="22" fillId="0" borderId="89" xfId="47" applyBorder="1" applyAlignment="1">
      <alignment horizontal="center" vertical="center"/>
    </xf>
    <xf numFmtId="0" fontId="22" fillId="0" borderId="90" xfId="47" applyBorder="1" applyAlignment="1">
      <alignment horizontal="center" vertical="center"/>
    </xf>
    <xf numFmtId="0" fontId="33" fillId="0" borderId="34" xfId="47" applyFont="1" applyBorder="1" applyAlignment="1" applyProtection="1">
      <alignment horizontal="center" vertical="center" shrinkToFit="1"/>
      <protection locked="0"/>
    </xf>
    <xf numFmtId="0" fontId="22" fillId="0" borderId="94" xfId="47" applyBorder="1" applyAlignment="1">
      <alignment horizontal="center" vertical="center"/>
    </xf>
    <xf numFmtId="0" fontId="22" fillId="28" borderId="26" xfId="47" applyFill="1" applyBorder="1" applyAlignment="1" applyProtection="1">
      <alignment horizontal="left" vertical="center"/>
      <protection locked="0"/>
    </xf>
    <xf numFmtId="0" fontId="22" fillId="28" borderId="0" xfId="47" applyFill="1" applyAlignment="1" applyProtection="1">
      <alignment horizontal="left" vertical="center"/>
      <protection locked="0"/>
    </xf>
    <xf numFmtId="0" fontId="22" fillId="28" borderId="15" xfId="47" applyFill="1" applyBorder="1" applyAlignment="1" applyProtection="1">
      <alignment horizontal="left" vertical="center"/>
      <protection locked="0"/>
    </xf>
    <xf numFmtId="0" fontId="34" fillId="0" borderId="61" xfId="47" applyFont="1" applyBorder="1" applyAlignment="1" applyProtection="1">
      <alignment horizontal="center" vertical="center" shrinkToFit="1"/>
      <protection locked="0"/>
    </xf>
    <xf numFmtId="0" fontId="33" fillId="0" borderId="60" xfId="47" applyFont="1" applyBorder="1" applyAlignment="1" applyProtection="1">
      <alignment horizontal="center" vertical="center"/>
      <protection locked="0"/>
    </xf>
    <xf numFmtId="0" fontId="33" fillId="0" borderId="71" xfId="47" applyFont="1" applyBorder="1" applyAlignment="1" applyProtection="1">
      <alignment horizontal="center" vertical="center"/>
      <protection locked="0"/>
    </xf>
    <xf numFmtId="0" fontId="33" fillId="0" borderId="62" xfId="47" applyFont="1" applyBorder="1" applyAlignment="1" applyProtection="1">
      <alignment horizontal="center" vertical="center"/>
      <protection locked="0"/>
    </xf>
    <xf numFmtId="0" fontId="33" fillId="0" borderId="60" xfId="47" applyFont="1" applyBorder="1" applyAlignment="1">
      <alignment horizontal="center" vertical="center" shrinkToFit="1"/>
    </xf>
    <xf numFmtId="0" fontId="33" fillId="0" borderId="71" xfId="47" applyFont="1" applyBorder="1" applyAlignment="1">
      <alignment horizontal="center" vertical="center" shrinkToFit="1"/>
    </xf>
    <xf numFmtId="0" fontId="33" fillId="0" borderId="62" xfId="47" applyFont="1" applyBorder="1" applyAlignment="1">
      <alignment horizontal="center" vertical="center" shrinkToFit="1"/>
    </xf>
    <xf numFmtId="0" fontId="33" fillId="0" borderId="60" xfId="47" applyFont="1" applyBorder="1" applyAlignment="1" applyProtection="1">
      <alignment horizontal="center" vertical="center" shrinkToFit="1"/>
      <protection locked="0"/>
    </xf>
    <xf numFmtId="0" fontId="33" fillId="0" borderId="71" xfId="47" applyFont="1" applyBorder="1" applyAlignment="1" applyProtection="1">
      <alignment horizontal="center" vertical="center" shrinkToFit="1"/>
      <protection locked="0"/>
    </xf>
    <xf numFmtId="0" fontId="33" fillId="0" borderId="62" xfId="47" applyFont="1" applyBorder="1" applyAlignment="1" applyProtection="1">
      <alignment horizontal="center" vertical="center" shrinkToFit="1"/>
      <protection locked="0"/>
    </xf>
    <xf numFmtId="0" fontId="33" fillId="0" borderId="24" xfId="47" applyFont="1" applyBorder="1" applyAlignment="1" applyProtection="1">
      <alignment horizontal="center" vertical="center"/>
      <protection locked="0"/>
    </xf>
    <xf numFmtId="0" fontId="22" fillId="0" borderId="82" xfId="47" applyBorder="1">
      <alignment vertical="center"/>
    </xf>
    <xf numFmtId="0" fontId="33" fillId="0" borderId="24" xfId="47" applyFont="1" applyBorder="1" applyAlignment="1" applyProtection="1">
      <alignment horizontal="center" vertical="center" wrapText="1"/>
      <protection locked="0"/>
    </xf>
    <xf numFmtId="0" fontId="33" fillId="0" borderId="5" xfId="47" applyFont="1" applyBorder="1" applyAlignment="1" applyProtection="1">
      <alignment horizontal="center" vertical="center"/>
      <protection locked="0"/>
    </xf>
    <xf numFmtId="0" fontId="22" fillId="0" borderId="83" xfId="47" applyBorder="1">
      <alignment vertical="center"/>
    </xf>
    <xf numFmtId="0" fontId="33" fillId="0" borderId="32" xfId="47" applyFont="1" applyBorder="1" applyAlignment="1" applyProtection="1">
      <alignment horizontal="center" vertical="center"/>
      <protection hidden="1"/>
    </xf>
    <xf numFmtId="0" fontId="22" fillId="0" borderId="61" xfId="47" applyBorder="1">
      <alignment vertical="center"/>
    </xf>
    <xf numFmtId="0" fontId="22" fillId="28" borderId="26" xfId="47" applyFill="1" applyBorder="1" applyAlignment="1" applyProtection="1">
      <alignment horizontal="center" vertical="center"/>
      <protection locked="0"/>
    </xf>
    <xf numFmtId="0" fontId="22" fillId="28" borderId="0" xfId="47" applyFill="1" applyAlignment="1" applyProtection="1">
      <alignment horizontal="center" vertical="center"/>
      <protection locked="0"/>
    </xf>
    <xf numFmtId="0" fontId="33" fillId="0" borderId="92" xfId="47" applyFont="1" applyBorder="1" applyAlignment="1">
      <alignment horizontal="center" vertical="center" shrinkToFit="1"/>
    </xf>
    <xf numFmtId="0" fontId="33" fillId="0" borderId="74" xfId="47" applyFont="1" applyBorder="1" applyAlignment="1">
      <alignment horizontal="center" vertical="center" shrinkToFit="1"/>
    </xf>
    <xf numFmtId="0" fontId="22" fillId="28" borderId="15" xfId="47" applyFill="1" applyBorder="1" applyAlignment="1" applyProtection="1">
      <alignment horizontal="center" vertical="center"/>
      <protection locked="0"/>
    </xf>
    <xf numFmtId="0" fontId="33" fillId="0" borderId="23" xfId="47" applyFont="1" applyBorder="1" applyAlignment="1" applyProtection="1">
      <alignment horizontal="center" vertical="center"/>
      <protection locked="0"/>
    </xf>
    <xf numFmtId="0" fontId="22" fillId="0" borderId="21" xfId="47" applyBorder="1">
      <alignment vertical="center"/>
    </xf>
    <xf numFmtId="0" fontId="33" fillId="28" borderId="1" xfId="47" applyFont="1" applyFill="1" applyBorder="1" applyAlignment="1" applyProtection="1">
      <alignment horizontal="center" vertical="center" wrapText="1" shrinkToFit="1"/>
      <protection locked="0"/>
    </xf>
    <xf numFmtId="0" fontId="22" fillId="28" borderId="2" xfId="47" applyFill="1" applyBorder="1" applyAlignment="1">
      <alignment horizontal="center" vertical="center"/>
    </xf>
    <xf numFmtId="0" fontId="22" fillId="28" borderId="9" xfId="47" applyFill="1" applyBorder="1" applyAlignment="1">
      <alignment horizontal="center" vertical="center"/>
    </xf>
    <xf numFmtId="0" fontId="22" fillId="28" borderId="10" xfId="47" applyFill="1" applyBorder="1" applyAlignment="1">
      <alignment horizontal="center" vertical="center"/>
    </xf>
    <xf numFmtId="0" fontId="33" fillId="0" borderId="95" xfId="47" applyFont="1" applyBorder="1" applyAlignment="1" applyProtection="1">
      <alignment horizontal="center" vertical="center" wrapText="1"/>
      <protection locked="0"/>
    </xf>
    <xf numFmtId="0" fontId="22" fillId="0" borderId="96" xfId="47" applyBorder="1">
      <alignment vertical="center"/>
    </xf>
    <xf numFmtId="0" fontId="22" fillId="0" borderId="97" xfId="47" applyBorder="1">
      <alignment vertical="center"/>
    </xf>
    <xf numFmtId="0" fontId="22" fillId="0" borderId="98" xfId="47" applyBorder="1">
      <alignment vertical="center"/>
    </xf>
    <xf numFmtId="0" fontId="22" fillId="0" borderId="12" xfId="47" applyBorder="1">
      <alignment vertical="center"/>
    </xf>
    <xf numFmtId="0" fontId="22" fillId="0" borderId="13" xfId="47" applyBorder="1">
      <alignment vertical="center"/>
    </xf>
    <xf numFmtId="0" fontId="33" fillId="0" borderId="17" xfId="47" applyFont="1" applyBorder="1" applyAlignment="1" applyProtection="1">
      <alignment horizontal="center" vertical="center"/>
      <protection hidden="1"/>
    </xf>
    <xf numFmtId="0" fontId="22" fillId="0" borderId="72" xfId="47" applyBorder="1">
      <alignment vertical="center"/>
    </xf>
    <xf numFmtId="0" fontId="33" fillId="0" borderId="61" xfId="47" applyFont="1" applyBorder="1" applyAlignment="1" applyProtection="1">
      <alignment horizontal="center" vertical="center"/>
      <protection hidden="1"/>
    </xf>
    <xf numFmtId="0" fontId="33" fillId="0" borderId="61" xfId="47" applyFont="1" applyBorder="1" applyAlignment="1" applyProtection="1">
      <alignment horizontal="center" vertical="center" shrinkToFit="1"/>
      <protection locked="0"/>
    </xf>
    <xf numFmtId="0" fontId="33" fillId="0" borderId="33" xfId="47" applyFont="1" applyBorder="1" applyAlignment="1" applyProtection="1">
      <alignment horizontal="center" vertical="center"/>
      <protection hidden="1"/>
    </xf>
    <xf numFmtId="0" fontId="22" fillId="0" borderId="85" xfId="47" applyBorder="1">
      <alignment vertical="center"/>
    </xf>
    <xf numFmtId="0" fontId="42" fillId="0" borderId="0" xfId="47" applyFont="1" applyAlignment="1" applyProtection="1">
      <alignment horizontal="center" vertical="center" shrinkToFit="1"/>
      <protection hidden="1"/>
    </xf>
    <xf numFmtId="0" fontId="33" fillId="28" borderId="86" xfId="47" applyFont="1" applyFill="1" applyBorder="1" applyAlignment="1" applyProtection="1">
      <alignment horizontal="center" vertical="center" shrinkToFit="1"/>
      <protection locked="0"/>
    </xf>
    <xf numFmtId="0" fontId="22" fillId="28" borderId="74" xfId="47" applyFill="1" applyBorder="1" applyAlignment="1">
      <alignment horizontal="center" vertical="center"/>
    </xf>
    <xf numFmtId="0" fontId="33" fillId="0" borderId="75" xfId="47" applyFont="1" applyBorder="1" applyAlignment="1" applyProtection="1">
      <alignment horizontal="center" vertical="center" wrapText="1"/>
      <protection locked="0"/>
    </xf>
    <xf numFmtId="0" fontId="22" fillId="0" borderId="29" xfId="47" applyBorder="1">
      <alignment vertical="center"/>
    </xf>
    <xf numFmtId="0" fontId="22" fillId="0" borderId="76" xfId="47" applyBorder="1">
      <alignment vertical="center"/>
    </xf>
    <xf numFmtId="0" fontId="22" fillId="0" borderId="77" xfId="47" applyBorder="1">
      <alignment vertical="center"/>
    </xf>
    <xf numFmtId="0" fontId="33" fillId="0" borderId="85" xfId="47" applyFont="1" applyBorder="1" applyAlignment="1" applyProtection="1">
      <alignment horizontal="center" vertical="center"/>
      <protection hidden="1"/>
    </xf>
    <xf numFmtId="0" fontId="33" fillId="0" borderId="72" xfId="47" applyFont="1" applyBorder="1" applyAlignment="1" applyProtection="1">
      <alignment horizontal="center" vertical="center"/>
      <protection hidden="1"/>
    </xf>
    <xf numFmtId="0" fontId="33" fillId="0" borderId="66" xfId="47" applyFont="1" applyBorder="1" applyAlignment="1" applyProtection="1">
      <alignment horizontal="center" vertical="center"/>
      <protection hidden="1"/>
    </xf>
    <xf numFmtId="0" fontId="22" fillId="0" borderId="66" xfId="47" applyBorder="1">
      <alignment vertical="center"/>
    </xf>
    <xf numFmtId="0" fontId="22" fillId="0" borderId="91" xfId="47" applyBorder="1">
      <alignment vertical="center"/>
    </xf>
    <xf numFmtId="0" fontId="33" fillId="0" borderId="64" xfId="47" applyFont="1" applyBorder="1" applyAlignment="1">
      <alignment horizontal="center" vertical="center" shrinkToFit="1"/>
    </xf>
    <xf numFmtId="0" fontId="0" fillId="0" borderId="37" xfId="47" applyFont="1" applyBorder="1" applyAlignment="1">
      <alignment horizontal="center" vertical="center"/>
    </xf>
    <xf numFmtId="0" fontId="22" fillId="0" borderId="36" xfId="47" applyBorder="1" applyAlignment="1">
      <alignment horizontal="center" vertical="center"/>
    </xf>
    <xf numFmtId="0" fontId="22" fillId="0" borderId="40" xfId="47" applyBorder="1" applyAlignment="1">
      <alignment horizontal="center" vertical="center"/>
    </xf>
    <xf numFmtId="0" fontId="0" fillId="28" borderId="1" xfId="47" applyFont="1" applyFill="1" applyBorder="1" applyAlignment="1" applyProtection="1">
      <alignment horizontal="center" vertical="center"/>
      <protection locked="0"/>
    </xf>
    <xf numFmtId="0" fontId="22" fillId="28" borderId="2" xfId="47" applyFill="1" applyBorder="1" applyAlignment="1" applyProtection="1">
      <alignment horizontal="center" vertical="center"/>
      <protection locked="0"/>
    </xf>
    <xf numFmtId="0" fontId="22" fillId="28" borderId="4" xfId="47" applyFill="1" applyBorder="1" applyAlignment="1" applyProtection="1">
      <alignment horizontal="center" vertical="center"/>
      <protection locked="0"/>
    </xf>
    <xf numFmtId="0" fontId="34" fillId="0" borderId="32" xfId="47" applyFont="1" applyBorder="1" applyAlignment="1" applyProtection="1">
      <alignment horizontal="center" vertical="center" shrinkToFit="1"/>
      <protection locked="0"/>
    </xf>
    <xf numFmtId="0" fontId="33" fillId="0" borderId="18" xfId="47" applyFont="1" applyBorder="1" applyAlignment="1" applyProtection="1">
      <alignment horizontal="center" vertical="center" shrinkToFit="1"/>
      <protection locked="0"/>
    </xf>
    <xf numFmtId="0" fontId="33" fillId="0" borderId="19" xfId="47" applyFont="1" applyBorder="1" applyAlignment="1" applyProtection="1">
      <alignment horizontal="center" vertical="center" shrinkToFit="1"/>
      <protection locked="0"/>
    </xf>
    <xf numFmtId="0" fontId="33" fillId="0" borderId="20" xfId="47" applyFont="1" applyBorder="1" applyAlignment="1" applyProtection="1">
      <alignment horizontal="center" vertical="center" shrinkToFit="1"/>
      <protection locked="0"/>
    </xf>
    <xf numFmtId="0" fontId="33" fillId="0" borderId="18" xfId="47" applyFont="1" applyBorder="1" applyAlignment="1">
      <alignment horizontal="center" vertical="center" shrinkToFit="1"/>
    </xf>
    <xf numFmtId="0" fontId="33" fillId="0" borderId="19" xfId="47" applyFont="1" applyBorder="1" applyAlignment="1">
      <alignment horizontal="center" vertical="center" shrinkToFit="1"/>
    </xf>
    <xf numFmtId="0" fontId="33" fillId="0" borderId="20" xfId="47" applyFont="1" applyBorder="1" applyAlignment="1">
      <alignment horizontal="center" vertical="center" shrinkToFit="1"/>
    </xf>
    <xf numFmtId="0" fontId="33" fillId="0" borderId="41" xfId="47" applyFont="1" applyBorder="1" applyAlignment="1">
      <alignment horizontal="center" vertical="center" shrinkToFit="1"/>
    </xf>
    <xf numFmtId="0" fontId="39" fillId="28" borderId="26" xfId="47" applyFont="1" applyFill="1" applyBorder="1" applyAlignment="1" applyProtection="1">
      <alignment horizontal="left" vertical="center"/>
      <protection locked="0"/>
    </xf>
    <xf numFmtId="0" fontId="39" fillId="28" borderId="0" xfId="47" applyFont="1" applyFill="1" applyAlignment="1" applyProtection="1">
      <alignment horizontal="left" vertical="center"/>
      <protection locked="0"/>
    </xf>
    <xf numFmtId="0" fontId="39" fillId="28" borderId="15" xfId="47" applyFont="1" applyFill="1" applyBorder="1" applyAlignment="1" applyProtection="1">
      <alignment horizontal="left" vertical="center"/>
      <protection locked="0"/>
    </xf>
    <xf numFmtId="0" fontId="22" fillId="0" borderId="54" xfId="47" applyBorder="1" applyAlignment="1" applyProtection="1">
      <alignment horizontal="center" vertical="center"/>
      <protection locked="0"/>
    </xf>
    <xf numFmtId="56" fontId="22" fillId="0" borderId="54" xfId="47" applyNumberFormat="1" applyBorder="1" applyAlignment="1" applyProtection="1">
      <alignment horizontal="center" vertical="center"/>
      <protection locked="0"/>
    </xf>
    <xf numFmtId="0" fontId="22" fillId="0" borderId="39" xfId="47" applyBorder="1" applyAlignment="1">
      <alignment horizontal="center" vertical="center"/>
    </xf>
    <xf numFmtId="0" fontId="33" fillId="0" borderId="74" xfId="47" applyFont="1" applyBorder="1" applyAlignment="1">
      <alignment horizontal="center" vertical="center"/>
    </xf>
    <xf numFmtId="0" fontId="33" fillId="0" borderId="87" xfId="47" applyFont="1" applyBorder="1" applyAlignment="1">
      <alignment horizontal="center" vertical="center"/>
    </xf>
    <xf numFmtId="0" fontId="22" fillId="28" borderId="81" xfId="47" applyFill="1" applyBorder="1" applyAlignment="1" applyProtection="1">
      <alignment horizontal="left" vertical="center"/>
      <protection locked="0"/>
    </xf>
    <xf numFmtId="0" fontId="22" fillId="28" borderId="89" xfId="47" applyFill="1" applyBorder="1" applyAlignment="1" applyProtection="1">
      <alignment horizontal="left" vertical="center"/>
      <protection locked="0"/>
    </xf>
    <xf numFmtId="0" fontId="22" fillId="28" borderId="90" xfId="47" applyFill="1" applyBorder="1" applyAlignment="1" applyProtection="1">
      <alignment horizontal="left" vertical="center"/>
      <protection locked="0"/>
    </xf>
    <xf numFmtId="0" fontId="34" fillId="0" borderId="66" xfId="47" applyFont="1" applyBorder="1" applyAlignment="1" applyProtection="1">
      <alignment horizontal="center" vertical="center" shrinkToFit="1"/>
      <protection locked="0"/>
    </xf>
    <xf numFmtId="0" fontId="33" fillId="0" borderId="65" xfId="47" applyFont="1" applyBorder="1" applyAlignment="1" applyProtection="1">
      <alignment horizontal="center" vertical="center"/>
      <protection locked="0"/>
    </xf>
    <xf numFmtId="0" fontId="33" fillId="0" borderId="73" xfId="47" applyFont="1" applyBorder="1" applyAlignment="1" applyProtection="1">
      <alignment horizontal="center" vertical="center"/>
      <protection locked="0"/>
    </xf>
    <xf numFmtId="0" fontId="33" fillId="0" borderId="67" xfId="47" applyFont="1" applyBorder="1" applyAlignment="1" applyProtection="1">
      <alignment horizontal="center" vertical="center"/>
      <protection locked="0"/>
    </xf>
    <xf numFmtId="0" fontId="33" fillId="0" borderId="65" xfId="47" applyFont="1" applyBorder="1" applyAlignment="1">
      <alignment horizontal="center" vertical="center" shrinkToFit="1"/>
    </xf>
    <xf numFmtId="0" fontId="33" fillId="0" borderId="73" xfId="47" applyFont="1" applyBorder="1" applyAlignment="1">
      <alignment horizontal="center" vertical="center" shrinkToFit="1"/>
    </xf>
    <xf numFmtId="0" fontId="33" fillId="0" borderId="67" xfId="47" applyFont="1" applyBorder="1" applyAlignment="1">
      <alignment horizontal="center" vertical="center" shrinkToFit="1"/>
    </xf>
    <xf numFmtId="0" fontId="33" fillId="0" borderId="65" xfId="47" applyFont="1" applyBorder="1" applyAlignment="1" applyProtection="1">
      <alignment horizontal="center" vertical="center" shrinkToFit="1"/>
      <protection locked="0"/>
    </xf>
    <xf numFmtId="0" fontId="33" fillId="0" borderId="73" xfId="47" applyFont="1" applyBorder="1" applyAlignment="1" applyProtection="1">
      <alignment horizontal="center" vertical="center" shrinkToFit="1"/>
      <protection locked="0"/>
    </xf>
    <xf numFmtId="0" fontId="33" fillId="0" borderId="67" xfId="47" applyFont="1" applyBorder="1" applyAlignment="1" applyProtection="1">
      <alignment horizontal="center" vertical="center" shrinkToFit="1"/>
      <protection locked="0"/>
    </xf>
    <xf numFmtId="0" fontId="33" fillId="0" borderId="68" xfId="47" applyFont="1" applyBorder="1" applyAlignment="1" applyProtection="1">
      <alignment horizontal="center" vertical="center" shrinkToFit="1"/>
      <protection locked="0"/>
    </xf>
    <xf numFmtId="0" fontId="33" fillId="0" borderId="18" xfId="47" applyFont="1" applyBorder="1" applyAlignment="1" applyProtection="1">
      <alignment horizontal="center" vertical="center"/>
      <protection locked="0"/>
    </xf>
    <xf numFmtId="0" fontId="33" fillId="0" borderId="19" xfId="47" applyFont="1" applyBorder="1" applyAlignment="1" applyProtection="1">
      <alignment horizontal="center" vertical="center"/>
      <protection locked="0"/>
    </xf>
    <xf numFmtId="0" fontId="33" fillId="0" borderId="20" xfId="47" applyFont="1" applyBorder="1" applyAlignment="1" applyProtection="1">
      <alignment horizontal="center" vertical="center"/>
      <protection locked="0"/>
    </xf>
    <xf numFmtId="0" fontId="33" fillId="0" borderId="41" xfId="47" applyFont="1" applyBorder="1" applyAlignment="1" applyProtection="1">
      <alignment horizontal="center" vertical="center" shrinkToFit="1"/>
      <protection locked="0"/>
    </xf>
    <xf numFmtId="0" fontId="33" fillId="0" borderId="66" xfId="47" applyFont="1" applyBorder="1" applyAlignment="1" applyProtection="1">
      <alignment horizontal="center" vertical="center" shrinkToFit="1"/>
      <protection locked="0"/>
    </xf>
    <xf numFmtId="0" fontId="33" fillId="0" borderId="73" xfId="47" applyFont="1" applyBorder="1" applyAlignment="1">
      <alignment horizontal="center" vertical="center"/>
    </xf>
    <xf numFmtId="0" fontId="33" fillId="0" borderId="68" xfId="47" applyFont="1" applyBorder="1" applyAlignment="1">
      <alignment horizontal="center" vertical="center"/>
    </xf>
    <xf numFmtId="0" fontId="33" fillId="0" borderId="64" xfId="47" applyFont="1" applyBorder="1" applyAlignment="1" applyProtection="1">
      <alignment horizontal="center" vertical="center" shrinkToFit="1"/>
      <protection locked="0"/>
    </xf>
    <xf numFmtId="0" fontId="33" fillId="0" borderId="52" xfId="47" applyFont="1" applyBorder="1" applyAlignment="1" applyProtection="1">
      <alignment horizontal="center" vertical="center"/>
      <protection locked="0"/>
    </xf>
    <xf numFmtId="0" fontId="22" fillId="0" borderId="38" xfId="47" applyBorder="1">
      <alignment vertical="center"/>
    </xf>
    <xf numFmtId="0" fontId="22" fillId="28" borderId="81" xfId="47" applyFill="1" applyBorder="1" applyAlignment="1">
      <alignment horizontal="center" vertical="center"/>
    </xf>
    <xf numFmtId="0" fontId="22" fillId="28" borderId="89" xfId="47" applyFill="1" applyBorder="1" applyAlignment="1">
      <alignment horizontal="center" vertical="center"/>
    </xf>
    <xf numFmtId="0" fontId="22" fillId="0" borderId="78" xfId="47" applyBorder="1">
      <alignment vertical="center"/>
    </xf>
    <xf numFmtId="0" fontId="22" fillId="0" borderId="30" xfId="47" applyBorder="1">
      <alignment vertical="center"/>
    </xf>
    <xf numFmtId="0" fontId="22" fillId="0" borderId="99" xfId="47" applyBorder="1">
      <alignment vertical="center"/>
    </xf>
  </cellXfs>
  <cellStyles count="49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5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2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8" xr:uid="{00000000-0005-0000-0000-000017000000}"/>
    <cellStyle name="タイトル" xfId="30" xr:uid="{00000000-0005-0000-0000-000018000000}"/>
    <cellStyle name="チェック セル" xfId="32" xr:uid="{00000000-0005-0000-0000-000019000000}"/>
    <cellStyle name="どちらでもない" xfId="33" xr:uid="{00000000-0005-0000-0000-00001A000000}"/>
    <cellStyle name="メモ" xfId="10" xr:uid="{00000000-0005-0000-0000-00001C000000}"/>
    <cellStyle name="リンク セル" xfId="29" xr:uid="{00000000-0005-0000-0000-00001D000000}"/>
    <cellStyle name="悪い" xfId="34" xr:uid="{00000000-0005-0000-0000-00001E000000}"/>
    <cellStyle name="計算" xfId="36" xr:uid="{00000000-0005-0000-0000-00001F000000}"/>
    <cellStyle name="警告文" xfId="39" xr:uid="{00000000-0005-0000-0000-000020000000}"/>
    <cellStyle name="見出し 1" xfId="27" xr:uid="{00000000-0005-0000-0000-000021000000}"/>
    <cellStyle name="見出し 2" xfId="40" xr:uid="{00000000-0005-0000-0000-000022000000}"/>
    <cellStyle name="見出し 3" xfId="35" xr:uid="{00000000-0005-0000-0000-000023000000}"/>
    <cellStyle name="見出し 4" xfId="41" xr:uid="{00000000-0005-0000-0000-000024000000}"/>
    <cellStyle name="集計" xfId="14" xr:uid="{00000000-0005-0000-0000-000025000000}"/>
    <cellStyle name="出力" xfId="26" xr:uid="{00000000-0005-0000-0000-000026000000}"/>
    <cellStyle name="説明文" xfId="42" xr:uid="{00000000-0005-0000-0000-000027000000}"/>
    <cellStyle name="入力" xfId="31" xr:uid="{00000000-0005-0000-0000-000028000000}"/>
    <cellStyle name="標準" xfId="0" builtinId="0"/>
    <cellStyle name="標準 2" xfId="43" xr:uid="{00000000-0005-0000-0000-00002A000000}"/>
    <cellStyle name="標準 3" xfId="44" xr:uid="{00000000-0005-0000-0000-00002B000000}"/>
    <cellStyle name="標準 3 2" xfId="47" xr:uid="{00000000-0005-0000-0000-00002C000000}"/>
    <cellStyle name="標準 4" xfId="38" xr:uid="{00000000-0005-0000-0000-00002D000000}"/>
    <cellStyle name="標準 5" xfId="45" xr:uid="{00000000-0005-0000-0000-00002E000000}"/>
    <cellStyle name="標準_2010　U-11春季リーグ" xfId="46" xr:uid="{00000000-0005-0000-0000-00002F000000}"/>
    <cellStyle name="標準_2011しんきんカップ対戦表(1)" xfId="48" xr:uid="{00000000-0005-0000-0000-000030000000}"/>
    <cellStyle name="良い" xfId="37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48</xdr:row>
      <xdr:rowOff>15239</xdr:rowOff>
    </xdr:from>
    <xdr:to>
      <xdr:col>9</xdr:col>
      <xdr:colOff>403860</xdr:colOff>
      <xdr:row>56</xdr:row>
      <xdr:rowOff>104774</xdr:rowOff>
    </xdr:to>
    <xdr:sp macro="" textlink="">
      <xdr:nvSpPr>
        <xdr:cNvPr id="1041" name="Text Box 1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58140" y="8254364"/>
          <a:ext cx="6217920" cy="146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主管 三島市サッカー協会４種</a:t>
          </a:r>
          <a:endParaRPr lang="en-US" altLang="ja-JP" sz="1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伊豆地区サッカースポーツ少年団連絡協議会</a:t>
          </a:r>
        </a:p>
      </xdr:txBody>
    </xdr:sp>
    <xdr:clientData/>
  </xdr:twoCellAnchor>
  <xdr:twoCellAnchor editAs="oneCell">
    <xdr:from>
      <xdr:col>0</xdr:col>
      <xdr:colOff>121920</xdr:colOff>
      <xdr:row>8</xdr:row>
      <xdr:rowOff>129540</xdr:rowOff>
    </xdr:from>
    <xdr:to>
      <xdr:col>9</xdr:col>
      <xdr:colOff>571500</xdr:colOff>
      <xdr:row>23</xdr:row>
      <xdr:rowOff>137160</xdr:rowOff>
    </xdr:to>
    <xdr:sp macro="" textlink="">
      <xdr:nvSpPr>
        <xdr:cNvPr id="1042" name="正方形/長方形 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121920" y="1478280"/>
          <a:ext cx="6004560" cy="262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32004" rIns="0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3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しんきんカップ</a:t>
          </a: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第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38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回静岡県キッズ　U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　</a:t>
          </a: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8人制サッカー大会　三島・伊豆地区予選</a:t>
          </a:r>
        </a:p>
      </xdr:txBody>
    </xdr:sp>
    <xdr:clientData/>
  </xdr:twoCellAnchor>
  <xdr:twoCellAnchor>
    <xdr:from>
      <xdr:col>3</xdr:col>
      <xdr:colOff>281940</xdr:colOff>
      <xdr:row>5</xdr:row>
      <xdr:rowOff>152400</xdr:rowOff>
    </xdr:from>
    <xdr:to>
      <xdr:col>6</xdr:col>
      <xdr:colOff>213360</xdr:colOff>
      <xdr:row>8</xdr:row>
      <xdr:rowOff>160020</xdr:rowOff>
    </xdr:to>
    <xdr:sp macro="" textlink="">
      <xdr:nvSpPr>
        <xdr:cNvPr id="1043" name="Rectangle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2133600" y="990600"/>
          <a:ext cx="17830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2004" rIns="64008" bIns="0" anchor="t" upright="1"/>
        <a:lstStyle/>
        <a:p>
          <a:pPr algn="ct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23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年度</a:t>
          </a:r>
        </a:p>
      </xdr:txBody>
    </xdr:sp>
    <xdr:clientData/>
  </xdr:twoCellAnchor>
  <xdr:twoCellAnchor editAs="oneCell">
    <xdr:from>
      <xdr:col>0</xdr:col>
      <xdr:colOff>114300</xdr:colOff>
      <xdr:row>21</xdr:row>
      <xdr:rowOff>160020</xdr:rowOff>
    </xdr:from>
    <xdr:to>
      <xdr:col>11</xdr:col>
      <xdr:colOff>125730</xdr:colOff>
      <xdr:row>47</xdr:row>
      <xdr:rowOff>30480</xdr:rowOff>
    </xdr:to>
    <xdr:pic>
      <xdr:nvPicPr>
        <xdr:cNvPr id="8" name="図 7" descr="サッカーのピッチの無料写真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80460"/>
          <a:ext cx="6366510" cy="424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41911</xdr:colOff>
      <xdr:row>29</xdr:row>
      <xdr:rowOff>66674</xdr:rowOff>
    </xdr:from>
    <xdr:to>
      <xdr:col>24</xdr:col>
      <xdr:colOff>87630</xdr:colOff>
      <xdr:row>30</xdr:row>
      <xdr:rowOff>104774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195436" y="5419724"/>
          <a:ext cx="4571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</a:t>
          </a:r>
        </a:p>
      </xdr:txBody>
    </xdr:sp>
    <xdr:clientData/>
  </xdr:twoCellAnchor>
  <xdr:twoCellAnchor editAs="oneCell">
    <xdr:from>
      <xdr:col>30</xdr:col>
      <xdr:colOff>169545</xdr:colOff>
      <xdr:row>41</xdr:row>
      <xdr:rowOff>0</xdr:rowOff>
    </xdr:from>
    <xdr:to>
      <xdr:col>39</xdr:col>
      <xdr:colOff>278150</xdr:colOff>
      <xdr:row>41</xdr:row>
      <xdr:rowOff>159854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1618595" y="10039350"/>
          <a:ext cx="300611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41911</xdr:colOff>
      <xdr:row>29</xdr:row>
      <xdr:rowOff>66674</xdr:rowOff>
    </xdr:from>
    <xdr:to>
      <xdr:col>24</xdr:col>
      <xdr:colOff>87630</xdr:colOff>
      <xdr:row>31</xdr:row>
      <xdr:rowOff>76199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071611" y="8448674"/>
          <a:ext cx="45719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</a:t>
          </a:r>
        </a:p>
      </xdr:txBody>
    </xdr:sp>
    <xdr:clientData/>
  </xdr:twoCellAnchor>
  <xdr:twoCellAnchor editAs="oneCell">
    <xdr:from>
      <xdr:col>30</xdr:col>
      <xdr:colOff>169545</xdr:colOff>
      <xdr:row>41</xdr:row>
      <xdr:rowOff>0</xdr:rowOff>
    </xdr:from>
    <xdr:to>
      <xdr:col>39</xdr:col>
      <xdr:colOff>240050</xdr:colOff>
      <xdr:row>41</xdr:row>
      <xdr:rowOff>159854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1313795" y="12211050"/>
          <a:ext cx="2937530" cy="15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41911</xdr:colOff>
      <xdr:row>29</xdr:row>
      <xdr:rowOff>66674</xdr:rowOff>
    </xdr:from>
    <xdr:to>
      <xdr:col>24</xdr:col>
      <xdr:colOff>87630</xdr:colOff>
      <xdr:row>33</xdr:row>
      <xdr:rowOff>19049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071611" y="8448674"/>
          <a:ext cx="4571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</a:t>
          </a:r>
        </a:p>
      </xdr:txBody>
    </xdr:sp>
    <xdr:clientData/>
  </xdr:twoCellAnchor>
  <xdr:twoCellAnchor editAs="oneCell">
    <xdr:from>
      <xdr:col>30</xdr:col>
      <xdr:colOff>169545</xdr:colOff>
      <xdr:row>41</xdr:row>
      <xdr:rowOff>0</xdr:rowOff>
    </xdr:from>
    <xdr:to>
      <xdr:col>39</xdr:col>
      <xdr:colOff>201950</xdr:colOff>
      <xdr:row>41</xdr:row>
      <xdr:rowOff>159854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1313795" y="12211050"/>
          <a:ext cx="2899430" cy="15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8:IV34"/>
  <sheetViews>
    <sheetView topLeftCell="A10" workbookViewId="0">
      <selection activeCell="M14" sqref="M14"/>
    </sheetView>
  </sheetViews>
  <sheetFormatPr defaultColWidth="8.88671875" defaultRowHeight="13.2" x14ac:dyDescent="0.2"/>
  <cols>
    <col min="1" max="10" width="9" style="11"/>
    <col min="11" max="11" width="2.6640625" style="11" customWidth="1"/>
    <col min="12" max="256" width="9" style="11"/>
    <col min="257" max="16384" width="8.88671875" style="13"/>
  </cols>
  <sheetData>
    <row r="8" spans="11:11" x14ac:dyDescent="0.2">
      <c r="K8" s="12"/>
    </row>
    <row r="9" spans="11:11" x14ac:dyDescent="0.2">
      <c r="K9" s="12"/>
    </row>
    <row r="10" spans="11:11" x14ac:dyDescent="0.2">
      <c r="K10" s="12"/>
    </row>
    <row r="11" spans="11:11" x14ac:dyDescent="0.2">
      <c r="K11" s="12"/>
    </row>
    <row r="12" spans="11:11" x14ac:dyDescent="0.2">
      <c r="K12" s="14"/>
    </row>
    <row r="14" spans="11:11" x14ac:dyDescent="0.2">
      <c r="K14" s="12"/>
    </row>
    <row r="15" spans="11:11" x14ac:dyDescent="0.2">
      <c r="K15" s="12"/>
    </row>
    <row r="16" spans="11:11" x14ac:dyDescent="0.2">
      <c r="K16" s="12"/>
    </row>
    <row r="17" spans="2:11" x14ac:dyDescent="0.2">
      <c r="K17" s="12"/>
    </row>
    <row r="18" spans="2:11" x14ac:dyDescent="0.2">
      <c r="K18" s="12"/>
    </row>
    <row r="19" spans="2:11" x14ac:dyDescent="0.2">
      <c r="K19" s="12"/>
    </row>
    <row r="20" spans="2:11" x14ac:dyDescent="0.2">
      <c r="K20" s="12"/>
    </row>
    <row r="21" spans="2:11" x14ac:dyDescent="0.2">
      <c r="K21" s="12"/>
    </row>
    <row r="23" spans="2:11" x14ac:dyDescent="0.2">
      <c r="B23"/>
      <c r="K23" s="12"/>
    </row>
    <row r="24" spans="2:11" x14ac:dyDescent="0.2">
      <c r="K24" s="12"/>
    </row>
    <row r="25" spans="2:11" x14ac:dyDescent="0.2">
      <c r="K25" s="12"/>
    </row>
    <row r="26" spans="2:11" x14ac:dyDescent="0.2">
      <c r="K26" s="12"/>
    </row>
    <row r="27" spans="2:11" x14ac:dyDescent="0.2">
      <c r="K27" s="12"/>
    </row>
    <row r="28" spans="2:11" ht="13.5" customHeight="1" x14ac:dyDescent="0.2">
      <c r="K28" s="15"/>
    </row>
    <row r="29" spans="2:11" ht="13.5" customHeight="1" x14ac:dyDescent="0.2">
      <c r="K29" s="15"/>
    </row>
    <row r="34" spans="4:4" ht="14.4" x14ac:dyDescent="0.2">
      <c r="D34" s="16"/>
    </row>
  </sheetData>
  <phoneticPr fontId="23"/>
  <pageMargins left="0.70833333333333304" right="0.31458333333333299" top="0.74791666666666701" bottom="0.74791666666666701" header="0.31458333333333299" footer="0.31458333333333299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IV55"/>
  <sheetViews>
    <sheetView topLeftCell="A16" workbookViewId="0">
      <selection activeCell="G16" sqref="G16"/>
    </sheetView>
  </sheetViews>
  <sheetFormatPr defaultColWidth="8.88671875" defaultRowHeight="13.2" x14ac:dyDescent="0.2"/>
  <cols>
    <col min="1" max="1" width="3.6640625" style="1" customWidth="1"/>
    <col min="2" max="2" width="82.21875" style="2" customWidth="1"/>
    <col min="3" max="256" width="9" style="1"/>
    <col min="257" max="16384" width="8.88671875" style="35"/>
  </cols>
  <sheetData>
    <row r="1" spans="1:2" ht="9" customHeight="1" x14ac:dyDescent="0.2"/>
    <row r="2" spans="1:2" ht="37.5" customHeight="1" x14ac:dyDescent="0.2">
      <c r="B2" s="3" t="s">
        <v>45</v>
      </c>
    </row>
    <row r="4" spans="1:2" s="36" customFormat="1" ht="19.5" customHeight="1" x14ac:dyDescent="0.2">
      <c r="A4" s="4">
        <v>1</v>
      </c>
      <c r="B4" s="5" t="s">
        <v>0</v>
      </c>
    </row>
    <row r="5" spans="1:2" ht="34.5" customHeight="1" x14ac:dyDescent="0.2">
      <c r="B5" s="2" t="s">
        <v>1</v>
      </c>
    </row>
    <row r="6" spans="1:2" ht="9.75" customHeight="1" x14ac:dyDescent="0.2"/>
    <row r="7" spans="1:2" s="36" customFormat="1" ht="19.5" customHeight="1" x14ac:dyDescent="0.2">
      <c r="A7" s="4">
        <v>2</v>
      </c>
      <c r="B7" s="5" t="s">
        <v>2</v>
      </c>
    </row>
    <row r="8" spans="1:2" ht="19.5" customHeight="1" x14ac:dyDescent="0.2">
      <c r="B8" s="2" t="s">
        <v>193</v>
      </c>
    </row>
    <row r="9" spans="1:2" ht="19.5" customHeight="1" x14ac:dyDescent="0.2">
      <c r="B9" s="2" t="s">
        <v>194</v>
      </c>
    </row>
    <row r="10" spans="1:2" ht="18.75" customHeight="1" x14ac:dyDescent="0.2">
      <c r="B10" s="168" t="s">
        <v>201</v>
      </c>
    </row>
    <row r="11" spans="1:2" ht="6.75" customHeight="1" x14ac:dyDescent="0.2"/>
    <row r="12" spans="1:2" s="36" customFormat="1" ht="20.25" customHeight="1" x14ac:dyDescent="0.2">
      <c r="A12" s="4">
        <v>3</v>
      </c>
      <c r="B12" s="5" t="s">
        <v>3</v>
      </c>
    </row>
    <row r="13" spans="1:2" ht="19.5" customHeight="1" x14ac:dyDescent="0.2">
      <c r="A13" s="6" t="s">
        <v>4</v>
      </c>
      <c r="B13" s="7" t="s">
        <v>5</v>
      </c>
    </row>
    <row r="14" spans="1:2" ht="33" customHeight="1" x14ac:dyDescent="0.2">
      <c r="A14" s="6" t="s">
        <v>6</v>
      </c>
      <c r="B14" s="7" t="s">
        <v>46</v>
      </c>
    </row>
    <row r="15" spans="1:2" ht="20.25" customHeight="1" x14ac:dyDescent="0.2">
      <c r="A15" s="6" t="s">
        <v>7</v>
      </c>
      <c r="B15" s="7" t="s">
        <v>8</v>
      </c>
    </row>
    <row r="16" spans="1:2" ht="60.75" customHeight="1" x14ac:dyDescent="0.2">
      <c r="A16" s="6" t="s">
        <v>9</v>
      </c>
      <c r="B16" s="7" t="s">
        <v>205</v>
      </c>
    </row>
    <row r="17" spans="1:2" ht="30.75" customHeight="1" x14ac:dyDescent="0.2">
      <c r="A17" s="6" t="s">
        <v>10</v>
      </c>
      <c r="B17" s="7" t="s">
        <v>47</v>
      </c>
    </row>
    <row r="18" spans="1:2" ht="6.75" customHeight="1" x14ac:dyDescent="0.2">
      <c r="A18" s="8"/>
      <c r="B18" s="1"/>
    </row>
    <row r="19" spans="1:2" s="36" customFormat="1" ht="25.5" customHeight="1" x14ac:dyDescent="0.2">
      <c r="A19" s="9" t="s">
        <v>11</v>
      </c>
      <c r="B19" s="5" t="s">
        <v>12</v>
      </c>
    </row>
    <row r="20" spans="1:2" ht="68.25" customHeight="1" x14ac:dyDescent="0.2">
      <c r="A20" s="6" t="s">
        <v>4</v>
      </c>
      <c r="B20" s="10" t="s">
        <v>48</v>
      </c>
    </row>
    <row r="21" spans="1:2" ht="88.2" customHeight="1" x14ac:dyDescent="0.2">
      <c r="A21" s="6" t="s">
        <v>6</v>
      </c>
      <c r="B21" s="7" t="s">
        <v>204</v>
      </c>
    </row>
    <row r="22" spans="1:2" ht="31.5" customHeight="1" x14ac:dyDescent="0.2">
      <c r="A22" s="6" t="s">
        <v>7</v>
      </c>
      <c r="B22" s="7" t="s">
        <v>196</v>
      </c>
    </row>
    <row r="23" spans="1:2" ht="6.75" customHeight="1" x14ac:dyDescent="0.2">
      <c r="A23" s="8"/>
    </row>
    <row r="24" spans="1:2" s="36" customFormat="1" ht="22.5" customHeight="1" x14ac:dyDescent="0.2">
      <c r="A24" s="9" t="s">
        <v>13</v>
      </c>
      <c r="B24" s="5" t="s">
        <v>14</v>
      </c>
    </row>
    <row r="25" spans="1:2" ht="34.5" customHeight="1" x14ac:dyDescent="0.2">
      <c r="A25" s="6" t="s">
        <v>4</v>
      </c>
      <c r="B25" s="7" t="s">
        <v>15</v>
      </c>
    </row>
    <row r="26" spans="1:2" ht="34.5" customHeight="1" x14ac:dyDescent="0.2">
      <c r="A26" s="6" t="s">
        <v>6</v>
      </c>
      <c r="B26" s="7" t="s">
        <v>49</v>
      </c>
    </row>
    <row r="27" spans="1:2" ht="33.75" customHeight="1" x14ac:dyDescent="0.2">
      <c r="A27" s="6" t="s">
        <v>7</v>
      </c>
      <c r="B27" s="7" t="s">
        <v>16</v>
      </c>
    </row>
    <row r="28" spans="1:2" ht="32.25" customHeight="1" x14ac:dyDescent="0.2">
      <c r="A28" s="6" t="s">
        <v>9</v>
      </c>
      <c r="B28" s="7" t="s">
        <v>50</v>
      </c>
    </row>
    <row r="29" spans="1:2" ht="57.6" customHeight="1" x14ac:dyDescent="0.2">
      <c r="A29" s="6" t="s">
        <v>10</v>
      </c>
      <c r="B29" s="32" t="s">
        <v>197</v>
      </c>
    </row>
    <row r="30" spans="1:2" ht="33.75" customHeight="1" x14ac:dyDescent="0.2">
      <c r="A30" s="6" t="s">
        <v>17</v>
      </c>
      <c r="B30" s="7" t="s">
        <v>18</v>
      </c>
    </row>
    <row r="31" spans="1:2" ht="33.75" customHeight="1" x14ac:dyDescent="0.2">
      <c r="A31" s="6" t="s">
        <v>19</v>
      </c>
      <c r="B31" s="7" t="s">
        <v>20</v>
      </c>
    </row>
    <row r="32" spans="1:2" ht="32.25" customHeight="1" x14ac:dyDescent="0.2">
      <c r="A32" s="6" t="s">
        <v>21</v>
      </c>
      <c r="B32" s="7" t="s">
        <v>22</v>
      </c>
    </row>
    <row r="33" spans="1:5" ht="33.75" customHeight="1" x14ac:dyDescent="0.2">
      <c r="A33" s="6" t="s">
        <v>23</v>
      </c>
      <c r="B33" s="7" t="s">
        <v>25</v>
      </c>
    </row>
    <row r="34" spans="1:5" ht="21.75" customHeight="1" x14ac:dyDescent="0.2">
      <c r="A34" s="4">
        <v>6</v>
      </c>
      <c r="B34" s="5" t="s">
        <v>26</v>
      </c>
    </row>
    <row r="35" spans="1:5" ht="27.75" customHeight="1" x14ac:dyDescent="0.2">
      <c r="A35" s="6" t="s">
        <v>4</v>
      </c>
      <c r="B35" s="17" t="s">
        <v>29</v>
      </c>
      <c r="C35" s="17"/>
      <c r="D35" s="17"/>
    </row>
    <row r="36" spans="1:5" ht="30" customHeight="1" x14ac:dyDescent="0.2">
      <c r="A36" s="6" t="s">
        <v>6</v>
      </c>
      <c r="B36" s="2" t="s">
        <v>28</v>
      </c>
      <c r="C36" s="169"/>
      <c r="D36" s="169"/>
      <c r="E36" s="1" t="s">
        <v>27</v>
      </c>
    </row>
    <row r="37" spans="1:5" ht="31.5" customHeight="1" x14ac:dyDescent="0.2">
      <c r="A37" s="6" t="s">
        <v>7</v>
      </c>
      <c r="B37" s="17" t="s">
        <v>30</v>
      </c>
      <c r="C37" s="17"/>
      <c r="D37" s="17"/>
    </row>
    <row r="38" spans="1:5" ht="44.25" customHeight="1" x14ac:dyDescent="0.2">
      <c r="A38" s="6" t="s">
        <v>9</v>
      </c>
      <c r="B38" s="17" t="s">
        <v>51</v>
      </c>
      <c r="C38" s="17"/>
      <c r="D38" s="17"/>
    </row>
    <row r="39" spans="1:5" ht="33.75" customHeight="1" x14ac:dyDescent="0.2">
      <c r="A39" s="6" t="s">
        <v>10</v>
      </c>
      <c r="B39" s="17" t="s">
        <v>38</v>
      </c>
      <c r="C39" s="37"/>
      <c r="D39" s="37"/>
    </row>
    <row r="40" spans="1:5" ht="21" customHeight="1" x14ac:dyDescent="0.2">
      <c r="A40" s="4">
        <v>7</v>
      </c>
      <c r="B40" s="38" t="s">
        <v>31</v>
      </c>
      <c r="C40" s="39"/>
      <c r="D40" s="39"/>
    </row>
    <row r="41" spans="1:5" ht="18" customHeight="1" x14ac:dyDescent="0.2">
      <c r="B41" s="39" t="s">
        <v>32</v>
      </c>
      <c r="C41" s="39"/>
      <c r="D41" s="39"/>
    </row>
    <row r="42" spans="1:5" ht="18" customHeight="1" x14ac:dyDescent="0.2">
      <c r="A42" s="4">
        <v>8</v>
      </c>
      <c r="B42" s="39" t="s">
        <v>52</v>
      </c>
      <c r="C42" s="39"/>
      <c r="D42" s="39"/>
    </row>
    <row r="43" spans="1:5" ht="38.25" customHeight="1" x14ac:dyDescent="0.2">
      <c r="B43" s="39" t="s">
        <v>53</v>
      </c>
      <c r="C43" s="39"/>
      <c r="D43" s="39"/>
    </row>
    <row r="44" spans="1:5" ht="36" customHeight="1" x14ac:dyDescent="0.2">
      <c r="B44" s="39" t="s">
        <v>54</v>
      </c>
      <c r="C44" s="39"/>
      <c r="D44" s="39"/>
    </row>
    <row r="45" spans="1:5" ht="15.75" customHeight="1" x14ac:dyDescent="0.2">
      <c r="B45" s="39"/>
      <c r="C45" s="39"/>
      <c r="D45" s="39"/>
    </row>
    <row r="46" spans="1:5" ht="19.5" customHeight="1" x14ac:dyDescent="0.2">
      <c r="A46" s="4">
        <v>9</v>
      </c>
      <c r="B46" s="38" t="s">
        <v>33</v>
      </c>
      <c r="C46" s="39"/>
      <c r="D46" s="39"/>
    </row>
    <row r="47" spans="1:5" ht="30.75" customHeight="1" x14ac:dyDescent="0.2">
      <c r="A47" s="6" t="s">
        <v>4</v>
      </c>
      <c r="B47" s="39" t="s">
        <v>198</v>
      </c>
      <c r="C47" s="39"/>
      <c r="D47" s="39"/>
    </row>
    <row r="48" spans="1:5" ht="29.25" customHeight="1" x14ac:dyDescent="0.2">
      <c r="A48" s="6" t="s">
        <v>6</v>
      </c>
      <c r="B48" s="40" t="s">
        <v>37</v>
      </c>
      <c r="C48" s="41"/>
    </row>
    <row r="49" spans="1:3" ht="21" customHeight="1" x14ac:dyDescent="0.2">
      <c r="A49" s="37" t="s">
        <v>34</v>
      </c>
      <c r="B49" s="42"/>
      <c r="C49" s="41"/>
    </row>
    <row r="50" spans="1:3" ht="19.5" customHeight="1" x14ac:dyDescent="0.2">
      <c r="A50" s="6" t="s">
        <v>7</v>
      </c>
      <c r="B50" s="42" t="s">
        <v>35</v>
      </c>
      <c r="C50" s="42"/>
    </row>
    <row r="51" spans="1:3" ht="30" customHeight="1" x14ac:dyDescent="0.2">
      <c r="A51" s="6" t="s">
        <v>199</v>
      </c>
      <c r="B51" s="40" t="s">
        <v>36</v>
      </c>
      <c r="C51" s="43"/>
    </row>
    <row r="52" spans="1:3" x14ac:dyDescent="0.2">
      <c r="A52" s="6" t="s">
        <v>200</v>
      </c>
      <c r="B52" s="2" t="s">
        <v>57</v>
      </c>
    </row>
    <row r="53" spans="1:3" x14ac:dyDescent="0.2">
      <c r="A53" s="6"/>
      <c r="B53" s="2" t="s">
        <v>55</v>
      </c>
    </row>
    <row r="54" spans="1:3" x14ac:dyDescent="0.2">
      <c r="B54" s="2" t="s">
        <v>56</v>
      </c>
    </row>
    <row r="55" spans="1:3" x14ac:dyDescent="0.2">
      <c r="B55" s="2" t="s">
        <v>192</v>
      </c>
    </row>
  </sheetData>
  <mergeCells count="1">
    <mergeCell ref="C36:D36"/>
  </mergeCells>
  <phoneticPr fontId="23"/>
  <pageMargins left="0.51180555555555596" right="0.31458333333333299" top="0.35416666666666702" bottom="0" header="0.31458333333333299" footer="0.31458333333333299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V254"/>
  <sheetViews>
    <sheetView topLeftCell="A49" workbookViewId="0">
      <selection activeCell="K64" sqref="K64:M65"/>
    </sheetView>
  </sheetViews>
  <sheetFormatPr defaultRowHeight="14.4" x14ac:dyDescent="0.2"/>
  <cols>
    <col min="1" max="1" width="4.6640625" style="44" customWidth="1"/>
    <col min="2" max="2" width="6.6640625" style="44" customWidth="1"/>
    <col min="3" max="13" width="3.6640625" style="44" customWidth="1"/>
    <col min="14" max="16" width="5.109375" style="44" customWidth="1"/>
    <col min="17" max="19" width="5.77734375" style="44" bestFit="1" customWidth="1"/>
    <col min="20" max="20" width="7.88671875" style="44" customWidth="1"/>
    <col min="21" max="21" width="5.77734375" style="44" bestFit="1" customWidth="1"/>
    <col min="22" max="22" width="5" style="44" customWidth="1"/>
    <col min="23" max="23" width="3" style="44" customWidth="1"/>
    <col min="24" max="24" width="5" style="44" customWidth="1"/>
    <col min="25" max="256" width="9" style="44"/>
    <col min="257" max="257" width="4.6640625" style="44" customWidth="1"/>
    <col min="258" max="258" width="6.6640625" style="44" customWidth="1"/>
    <col min="259" max="269" width="3.6640625" style="44" customWidth="1"/>
    <col min="270" max="272" width="5.109375" style="44" customWidth="1"/>
    <col min="273" max="275" width="5.77734375" style="44" bestFit="1" customWidth="1"/>
    <col min="276" max="276" width="7.88671875" style="44" customWidth="1"/>
    <col min="277" max="277" width="5.77734375" style="44" bestFit="1" customWidth="1"/>
    <col min="278" max="278" width="5" style="44" customWidth="1"/>
    <col min="279" max="279" width="3" style="44" customWidth="1"/>
    <col min="280" max="280" width="5" style="44" customWidth="1"/>
    <col min="281" max="512" width="9" style="44"/>
    <col min="513" max="513" width="4.6640625" style="44" customWidth="1"/>
    <col min="514" max="514" width="6.6640625" style="44" customWidth="1"/>
    <col min="515" max="525" width="3.6640625" style="44" customWidth="1"/>
    <col min="526" max="528" width="5.109375" style="44" customWidth="1"/>
    <col min="529" max="531" width="5.77734375" style="44" bestFit="1" customWidth="1"/>
    <col min="532" max="532" width="7.88671875" style="44" customWidth="1"/>
    <col min="533" max="533" width="5.77734375" style="44" bestFit="1" customWidth="1"/>
    <col min="534" max="534" width="5" style="44" customWidth="1"/>
    <col min="535" max="535" width="3" style="44" customWidth="1"/>
    <col min="536" max="536" width="5" style="44" customWidth="1"/>
    <col min="537" max="768" width="9" style="44"/>
    <col min="769" max="769" width="4.6640625" style="44" customWidth="1"/>
    <col min="770" max="770" width="6.6640625" style="44" customWidth="1"/>
    <col min="771" max="781" width="3.6640625" style="44" customWidth="1"/>
    <col min="782" max="784" width="5.109375" style="44" customWidth="1"/>
    <col min="785" max="787" width="5.77734375" style="44" bestFit="1" customWidth="1"/>
    <col min="788" max="788" width="7.88671875" style="44" customWidth="1"/>
    <col min="789" max="789" width="5.77734375" style="44" bestFit="1" customWidth="1"/>
    <col min="790" max="790" width="5" style="44" customWidth="1"/>
    <col min="791" max="791" width="3" style="44" customWidth="1"/>
    <col min="792" max="792" width="5" style="44" customWidth="1"/>
    <col min="793" max="1024" width="9" style="44"/>
    <col min="1025" max="1025" width="4.6640625" style="44" customWidth="1"/>
    <col min="1026" max="1026" width="6.6640625" style="44" customWidth="1"/>
    <col min="1027" max="1037" width="3.6640625" style="44" customWidth="1"/>
    <col min="1038" max="1040" width="5.109375" style="44" customWidth="1"/>
    <col min="1041" max="1043" width="5.77734375" style="44" bestFit="1" customWidth="1"/>
    <col min="1044" max="1044" width="7.88671875" style="44" customWidth="1"/>
    <col min="1045" max="1045" width="5.77734375" style="44" bestFit="1" customWidth="1"/>
    <col min="1046" max="1046" width="5" style="44" customWidth="1"/>
    <col min="1047" max="1047" width="3" style="44" customWidth="1"/>
    <col min="1048" max="1048" width="5" style="44" customWidth="1"/>
    <col min="1049" max="1280" width="9" style="44"/>
    <col min="1281" max="1281" width="4.6640625" style="44" customWidth="1"/>
    <col min="1282" max="1282" width="6.6640625" style="44" customWidth="1"/>
    <col min="1283" max="1293" width="3.6640625" style="44" customWidth="1"/>
    <col min="1294" max="1296" width="5.109375" style="44" customWidth="1"/>
    <col min="1297" max="1299" width="5.77734375" style="44" bestFit="1" customWidth="1"/>
    <col min="1300" max="1300" width="7.88671875" style="44" customWidth="1"/>
    <col min="1301" max="1301" width="5.77734375" style="44" bestFit="1" customWidth="1"/>
    <col min="1302" max="1302" width="5" style="44" customWidth="1"/>
    <col min="1303" max="1303" width="3" style="44" customWidth="1"/>
    <col min="1304" max="1304" width="5" style="44" customWidth="1"/>
    <col min="1305" max="1536" width="9" style="44"/>
    <col min="1537" max="1537" width="4.6640625" style="44" customWidth="1"/>
    <col min="1538" max="1538" width="6.6640625" style="44" customWidth="1"/>
    <col min="1539" max="1549" width="3.6640625" style="44" customWidth="1"/>
    <col min="1550" max="1552" width="5.109375" style="44" customWidth="1"/>
    <col min="1553" max="1555" width="5.77734375" style="44" bestFit="1" customWidth="1"/>
    <col min="1556" max="1556" width="7.88671875" style="44" customWidth="1"/>
    <col min="1557" max="1557" width="5.77734375" style="44" bestFit="1" customWidth="1"/>
    <col min="1558" max="1558" width="5" style="44" customWidth="1"/>
    <col min="1559" max="1559" width="3" style="44" customWidth="1"/>
    <col min="1560" max="1560" width="5" style="44" customWidth="1"/>
    <col min="1561" max="1792" width="9" style="44"/>
    <col min="1793" max="1793" width="4.6640625" style="44" customWidth="1"/>
    <col min="1794" max="1794" width="6.6640625" style="44" customWidth="1"/>
    <col min="1795" max="1805" width="3.6640625" style="44" customWidth="1"/>
    <col min="1806" max="1808" width="5.109375" style="44" customWidth="1"/>
    <col min="1809" max="1811" width="5.77734375" style="44" bestFit="1" customWidth="1"/>
    <col min="1812" max="1812" width="7.88671875" style="44" customWidth="1"/>
    <col min="1813" max="1813" width="5.77734375" style="44" bestFit="1" customWidth="1"/>
    <col min="1814" max="1814" width="5" style="44" customWidth="1"/>
    <col min="1815" max="1815" width="3" style="44" customWidth="1"/>
    <col min="1816" max="1816" width="5" style="44" customWidth="1"/>
    <col min="1817" max="2048" width="9" style="44"/>
    <col min="2049" max="2049" width="4.6640625" style="44" customWidth="1"/>
    <col min="2050" max="2050" width="6.6640625" style="44" customWidth="1"/>
    <col min="2051" max="2061" width="3.6640625" style="44" customWidth="1"/>
    <col min="2062" max="2064" width="5.109375" style="44" customWidth="1"/>
    <col min="2065" max="2067" width="5.77734375" style="44" bestFit="1" customWidth="1"/>
    <col min="2068" max="2068" width="7.88671875" style="44" customWidth="1"/>
    <col min="2069" max="2069" width="5.77734375" style="44" bestFit="1" customWidth="1"/>
    <col min="2070" max="2070" width="5" style="44" customWidth="1"/>
    <col min="2071" max="2071" width="3" style="44" customWidth="1"/>
    <col min="2072" max="2072" width="5" style="44" customWidth="1"/>
    <col min="2073" max="2304" width="9" style="44"/>
    <col min="2305" max="2305" width="4.6640625" style="44" customWidth="1"/>
    <col min="2306" max="2306" width="6.6640625" style="44" customWidth="1"/>
    <col min="2307" max="2317" width="3.6640625" style="44" customWidth="1"/>
    <col min="2318" max="2320" width="5.109375" style="44" customWidth="1"/>
    <col min="2321" max="2323" width="5.77734375" style="44" bestFit="1" customWidth="1"/>
    <col min="2324" max="2324" width="7.88671875" style="44" customWidth="1"/>
    <col min="2325" max="2325" width="5.77734375" style="44" bestFit="1" customWidth="1"/>
    <col min="2326" max="2326" width="5" style="44" customWidth="1"/>
    <col min="2327" max="2327" width="3" style="44" customWidth="1"/>
    <col min="2328" max="2328" width="5" style="44" customWidth="1"/>
    <col min="2329" max="2560" width="9" style="44"/>
    <col min="2561" max="2561" width="4.6640625" style="44" customWidth="1"/>
    <col min="2562" max="2562" width="6.6640625" style="44" customWidth="1"/>
    <col min="2563" max="2573" width="3.6640625" style="44" customWidth="1"/>
    <col min="2574" max="2576" width="5.109375" style="44" customWidth="1"/>
    <col min="2577" max="2579" width="5.77734375" style="44" bestFit="1" customWidth="1"/>
    <col min="2580" max="2580" width="7.88671875" style="44" customWidth="1"/>
    <col min="2581" max="2581" width="5.77734375" style="44" bestFit="1" customWidth="1"/>
    <col min="2582" max="2582" width="5" style="44" customWidth="1"/>
    <col min="2583" max="2583" width="3" style="44" customWidth="1"/>
    <col min="2584" max="2584" width="5" style="44" customWidth="1"/>
    <col min="2585" max="2816" width="9" style="44"/>
    <col min="2817" max="2817" width="4.6640625" style="44" customWidth="1"/>
    <col min="2818" max="2818" width="6.6640625" style="44" customWidth="1"/>
    <col min="2819" max="2829" width="3.6640625" style="44" customWidth="1"/>
    <col min="2830" max="2832" width="5.109375" style="44" customWidth="1"/>
    <col min="2833" max="2835" width="5.77734375" style="44" bestFit="1" customWidth="1"/>
    <col min="2836" max="2836" width="7.88671875" style="44" customWidth="1"/>
    <col min="2837" max="2837" width="5.77734375" style="44" bestFit="1" customWidth="1"/>
    <col min="2838" max="2838" width="5" style="44" customWidth="1"/>
    <col min="2839" max="2839" width="3" style="44" customWidth="1"/>
    <col min="2840" max="2840" width="5" style="44" customWidth="1"/>
    <col min="2841" max="3072" width="9" style="44"/>
    <col min="3073" max="3073" width="4.6640625" style="44" customWidth="1"/>
    <col min="3074" max="3074" width="6.6640625" style="44" customWidth="1"/>
    <col min="3075" max="3085" width="3.6640625" style="44" customWidth="1"/>
    <col min="3086" max="3088" width="5.109375" style="44" customWidth="1"/>
    <col min="3089" max="3091" width="5.77734375" style="44" bestFit="1" customWidth="1"/>
    <col min="3092" max="3092" width="7.88671875" style="44" customWidth="1"/>
    <col min="3093" max="3093" width="5.77734375" style="44" bestFit="1" customWidth="1"/>
    <col min="3094" max="3094" width="5" style="44" customWidth="1"/>
    <col min="3095" max="3095" width="3" style="44" customWidth="1"/>
    <col min="3096" max="3096" width="5" style="44" customWidth="1"/>
    <col min="3097" max="3328" width="9" style="44"/>
    <col min="3329" max="3329" width="4.6640625" style="44" customWidth="1"/>
    <col min="3330" max="3330" width="6.6640625" style="44" customWidth="1"/>
    <col min="3331" max="3341" width="3.6640625" style="44" customWidth="1"/>
    <col min="3342" max="3344" width="5.109375" style="44" customWidth="1"/>
    <col min="3345" max="3347" width="5.77734375" style="44" bestFit="1" customWidth="1"/>
    <col min="3348" max="3348" width="7.88671875" style="44" customWidth="1"/>
    <col min="3349" max="3349" width="5.77734375" style="44" bestFit="1" customWidth="1"/>
    <col min="3350" max="3350" width="5" style="44" customWidth="1"/>
    <col min="3351" max="3351" width="3" style="44" customWidth="1"/>
    <col min="3352" max="3352" width="5" style="44" customWidth="1"/>
    <col min="3353" max="3584" width="9" style="44"/>
    <col min="3585" max="3585" width="4.6640625" style="44" customWidth="1"/>
    <col min="3586" max="3586" width="6.6640625" style="44" customWidth="1"/>
    <col min="3587" max="3597" width="3.6640625" style="44" customWidth="1"/>
    <col min="3598" max="3600" width="5.109375" style="44" customWidth="1"/>
    <col min="3601" max="3603" width="5.77734375" style="44" bestFit="1" customWidth="1"/>
    <col min="3604" max="3604" width="7.88671875" style="44" customWidth="1"/>
    <col min="3605" max="3605" width="5.77734375" style="44" bestFit="1" customWidth="1"/>
    <col min="3606" max="3606" width="5" style="44" customWidth="1"/>
    <col min="3607" max="3607" width="3" style="44" customWidth="1"/>
    <col min="3608" max="3608" width="5" style="44" customWidth="1"/>
    <col min="3609" max="3840" width="9" style="44"/>
    <col min="3841" max="3841" width="4.6640625" style="44" customWidth="1"/>
    <col min="3842" max="3842" width="6.6640625" style="44" customWidth="1"/>
    <col min="3843" max="3853" width="3.6640625" style="44" customWidth="1"/>
    <col min="3854" max="3856" width="5.109375" style="44" customWidth="1"/>
    <col min="3857" max="3859" width="5.77734375" style="44" bestFit="1" customWidth="1"/>
    <col min="3860" max="3860" width="7.88671875" style="44" customWidth="1"/>
    <col min="3861" max="3861" width="5.77734375" style="44" bestFit="1" customWidth="1"/>
    <col min="3862" max="3862" width="5" style="44" customWidth="1"/>
    <col min="3863" max="3863" width="3" style="44" customWidth="1"/>
    <col min="3864" max="3864" width="5" style="44" customWidth="1"/>
    <col min="3865" max="4096" width="9" style="44"/>
    <col min="4097" max="4097" width="4.6640625" style="44" customWidth="1"/>
    <col min="4098" max="4098" width="6.6640625" style="44" customWidth="1"/>
    <col min="4099" max="4109" width="3.6640625" style="44" customWidth="1"/>
    <col min="4110" max="4112" width="5.109375" style="44" customWidth="1"/>
    <col min="4113" max="4115" width="5.77734375" style="44" bestFit="1" customWidth="1"/>
    <col min="4116" max="4116" width="7.88671875" style="44" customWidth="1"/>
    <col min="4117" max="4117" width="5.77734375" style="44" bestFit="1" customWidth="1"/>
    <col min="4118" max="4118" width="5" style="44" customWidth="1"/>
    <col min="4119" max="4119" width="3" style="44" customWidth="1"/>
    <col min="4120" max="4120" width="5" style="44" customWidth="1"/>
    <col min="4121" max="4352" width="9" style="44"/>
    <col min="4353" max="4353" width="4.6640625" style="44" customWidth="1"/>
    <col min="4354" max="4354" width="6.6640625" style="44" customWidth="1"/>
    <col min="4355" max="4365" width="3.6640625" style="44" customWidth="1"/>
    <col min="4366" max="4368" width="5.109375" style="44" customWidth="1"/>
    <col min="4369" max="4371" width="5.77734375" style="44" bestFit="1" customWidth="1"/>
    <col min="4372" max="4372" width="7.88671875" style="44" customWidth="1"/>
    <col min="4373" max="4373" width="5.77734375" style="44" bestFit="1" customWidth="1"/>
    <col min="4374" max="4374" width="5" style="44" customWidth="1"/>
    <col min="4375" max="4375" width="3" style="44" customWidth="1"/>
    <col min="4376" max="4376" width="5" style="44" customWidth="1"/>
    <col min="4377" max="4608" width="9" style="44"/>
    <col min="4609" max="4609" width="4.6640625" style="44" customWidth="1"/>
    <col min="4610" max="4610" width="6.6640625" style="44" customWidth="1"/>
    <col min="4611" max="4621" width="3.6640625" style="44" customWidth="1"/>
    <col min="4622" max="4624" width="5.109375" style="44" customWidth="1"/>
    <col min="4625" max="4627" width="5.77734375" style="44" bestFit="1" customWidth="1"/>
    <col min="4628" max="4628" width="7.88671875" style="44" customWidth="1"/>
    <col min="4629" max="4629" width="5.77734375" style="44" bestFit="1" customWidth="1"/>
    <col min="4630" max="4630" width="5" style="44" customWidth="1"/>
    <col min="4631" max="4631" width="3" style="44" customWidth="1"/>
    <col min="4632" max="4632" width="5" style="44" customWidth="1"/>
    <col min="4633" max="4864" width="9" style="44"/>
    <col min="4865" max="4865" width="4.6640625" style="44" customWidth="1"/>
    <col min="4866" max="4866" width="6.6640625" style="44" customWidth="1"/>
    <col min="4867" max="4877" width="3.6640625" style="44" customWidth="1"/>
    <col min="4878" max="4880" width="5.109375" style="44" customWidth="1"/>
    <col min="4881" max="4883" width="5.77734375" style="44" bestFit="1" customWidth="1"/>
    <col min="4884" max="4884" width="7.88671875" style="44" customWidth="1"/>
    <col min="4885" max="4885" width="5.77734375" style="44" bestFit="1" customWidth="1"/>
    <col min="4886" max="4886" width="5" style="44" customWidth="1"/>
    <col min="4887" max="4887" width="3" style="44" customWidth="1"/>
    <col min="4888" max="4888" width="5" style="44" customWidth="1"/>
    <col min="4889" max="5120" width="9" style="44"/>
    <col min="5121" max="5121" width="4.6640625" style="44" customWidth="1"/>
    <col min="5122" max="5122" width="6.6640625" style="44" customWidth="1"/>
    <col min="5123" max="5133" width="3.6640625" style="44" customWidth="1"/>
    <col min="5134" max="5136" width="5.109375" style="44" customWidth="1"/>
    <col min="5137" max="5139" width="5.77734375" style="44" bestFit="1" customWidth="1"/>
    <col min="5140" max="5140" width="7.88671875" style="44" customWidth="1"/>
    <col min="5141" max="5141" width="5.77734375" style="44" bestFit="1" customWidth="1"/>
    <col min="5142" max="5142" width="5" style="44" customWidth="1"/>
    <col min="5143" max="5143" width="3" style="44" customWidth="1"/>
    <col min="5144" max="5144" width="5" style="44" customWidth="1"/>
    <col min="5145" max="5376" width="9" style="44"/>
    <col min="5377" max="5377" width="4.6640625" style="44" customWidth="1"/>
    <col min="5378" max="5378" width="6.6640625" style="44" customWidth="1"/>
    <col min="5379" max="5389" width="3.6640625" style="44" customWidth="1"/>
    <col min="5390" max="5392" width="5.109375" style="44" customWidth="1"/>
    <col min="5393" max="5395" width="5.77734375" style="44" bestFit="1" customWidth="1"/>
    <col min="5396" max="5396" width="7.88671875" style="44" customWidth="1"/>
    <col min="5397" max="5397" width="5.77734375" style="44" bestFit="1" customWidth="1"/>
    <col min="5398" max="5398" width="5" style="44" customWidth="1"/>
    <col min="5399" max="5399" width="3" style="44" customWidth="1"/>
    <col min="5400" max="5400" width="5" style="44" customWidth="1"/>
    <col min="5401" max="5632" width="9" style="44"/>
    <col min="5633" max="5633" width="4.6640625" style="44" customWidth="1"/>
    <col min="5634" max="5634" width="6.6640625" style="44" customWidth="1"/>
    <col min="5635" max="5645" width="3.6640625" style="44" customWidth="1"/>
    <col min="5646" max="5648" width="5.109375" style="44" customWidth="1"/>
    <col min="5649" max="5651" width="5.77734375" style="44" bestFit="1" customWidth="1"/>
    <col min="5652" max="5652" width="7.88671875" style="44" customWidth="1"/>
    <col min="5653" max="5653" width="5.77734375" style="44" bestFit="1" customWidth="1"/>
    <col min="5654" max="5654" width="5" style="44" customWidth="1"/>
    <col min="5655" max="5655" width="3" style="44" customWidth="1"/>
    <col min="5656" max="5656" width="5" style="44" customWidth="1"/>
    <col min="5657" max="5888" width="9" style="44"/>
    <col min="5889" max="5889" width="4.6640625" style="44" customWidth="1"/>
    <col min="5890" max="5890" width="6.6640625" style="44" customWidth="1"/>
    <col min="5891" max="5901" width="3.6640625" style="44" customWidth="1"/>
    <col min="5902" max="5904" width="5.109375" style="44" customWidth="1"/>
    <col min="5905" max="5907" width="5.77734375" style="44" bestFit="1" customWidth="1"/>
    <col min="5908" max="5908" width="7.88671875" style="44" customWidth="1"/>
    <col min="5909" max="5909" width="5.77734375" style="44" bestFit="1" customWidth="1"/>
    <col min="5910" max="5910" width="5" style="44" customWidth="1"/>
    <col min="5911" max="5911" width="3" style="44" customWidth="1"/>
    <col min="5912" max="5912" width="5" style="44" customWidth="1"/>
    <col min="5913" max="6144" width="9" style="44"/>
    <col min="6145" max="6145" width="4.6640625" style="44" customWidth="1"/>
    <col min="6146" max="6146" width="6.6640625" style="44" customWidth="1"/>
    <col min="6147" max="6157" width="3.6640625" style="44" customWidth="1"/>
    <col min="6158" max="6160" width="5.109375" style="44" customWidth="1"/>
    <col min="6161" max="6163" width="5.77734375" style="44" bestFit="1" customWidth="1"/>
    <col min="6164" max="6164" width="7.88671875" style="44" customWidth="1"/>
    <col min="6165" max="6165" width="5.77734375" style="44" bestFit="1" customWidth="1"/>
    <col min="6166" max="6166" width="5" style="44" customWidth="1"/>
    <col min="6167" max="6167" width="3" style="44" customWidth="1"/>
    <col min="6168" max="6168" width="5" style="44" customWidth="1"/>
    <col min="6169" max="6400" width="9" style="44"/>
    <col min="6401" max="6401" width="4.6640625" style="44" customWidth="1"/>
    <col min="6402" max="6402" width="6.6640625" style="44" customWidth="1"/>
    <col min="6403" max="6413" width="3.6640625" style="44" customWidth="1"/>
    <col min="6414" max="6416" width="5.109375" style="44" customWidth="1"/>
    <col min="6417" max="6419" width="5.77734375" style="44" bestFit="1" customWidth="1"/>
    <col min="6420" max="6420" width="7.88671875" style="44" customWidth="1"/>
    <col min="6421" max="6421" width="5.77734375" style="44" bestFit="1" customWidth="1"/>
    <col min="6422" max="6422" width="5" style="44" customWidth="1"/>
    <col min="6423" max="6423" width="3" style="44" customWidth="1"/>
    <col min="6424" max="6424" width="5" style="44" customWidth="1"/>
    <col min="6425" max="6656" width="9" style="44"/>
    <col min="6657" max="6657" width="4.6640625" style="44" customWidth="1"/>
    <col min="6658" max="6658" width="6.6640625" style="44" customWidth="1"/>
    <col min="6659" max="6669" width="3.6640625" style="44" customWidth="1"/>
    <col min="6670" max="6672" width="5.109375" style="44" customWidth="1"/>
    <col min="6673" max="6675" width="5.77734375" style="44" bestFit="1" customWidth="1"/>
    <col min="6676" max="6676" width="7.88671875" style="44" customWidth="1"/>
    <col min="6677" max="6677" width="5.77734375" style="44" bestFit="1" customWidth="1"/>
    <col min="6678" max="6678" width="5" style="44" customWidth="1"/>
    <col min="6679" max="6679" width="3" style="44" customWidth="1"/>
    <col min="6680" max="6680" width="5" style="44" customWidth="1"/>
    <col min="6681" max="6912" width="9" style="44"/>
    <col min="6913" max="6913" width="4.6640625" style="44" customWidth="1"/>
    <col min="6914" max="6914" width="6.6640625" style="44" customWidth="1"/>
    <col min="6915" max="6925" width="3.6640625" style="44" customWidth="1"/>
    <col min="6926" max="6928" width="5.109375" style="44" customWidth="1"/>
    <col min="6929" max="6931" width="5.77734375" style="44" bestFit="1" customWidth="1"/>
    <col min="6932" max="6932" width="7.88671875" style="44" customWidth="1"/>
    <col min="6933" max="6933" width="5.77734375" style="44" bestFit="1" customWidth="1"/>
    <col min="6934" max="6934" width="5" style="44" customWidth="1"/>
    <col min="6935" max="6935" width="3" style="44" customWidth="1"/>
    <col min="6936" max="6936" width="5" style="44" customWidth="1"/>
    <col min="6937" max="7168" width="9" style="44"/>
    <col min="7169" max="7169" width="4.6640625" style="44" customWidth="1"/>
    <col min="7170" max="7170" width="6.6640625" style="44" customWidth="1"/>
    <col min="7171" max="7181" width="3.6640625" style="44" customWidth="1"/>
    <col min="7182" max="7184" width="5.109375" style="44" customWidth="1"/>
    <col min="7185" max="7187" width="5.77734375" style="44" bestFit="1" customWidth="1"/>
    <col min="7188" max="7188" width="7.88671875" style="44" customWidth="1"/>
    <col min="7189" max="7189" width="5.77734375" style="44" bestFit="1" customWidth="1"/>
    <col min="7190" max="7190" width="5" style="44" customWidth="1"/>
    <col min="7191" max="7191" width="3" style="44" customWidth="1"/>
    <col min="7192" max="7192" width="5" style="44" customWidth="1"/>
    <col min="7193" max="7424" width="9" style="44"/>
    <col min="7425" max="7425" width="4.6640625" style="44" customWidth="1"/>
    <col min="7426" max="7426" width="6.6640625" style="44" customWidth="1"/>
    <col min="7427" max="7437" width="3.6640625" style="44" customWidth="1"/>
    <col min="7438" max="7440" width="5.109375" style="44" customWidth="1"/>
    <col min="7441" max="7443" width="5.77734375" style="44" bestFit="1" customWidth="1"/>
    <col min="7444" max="7444" width="7.88671875" style="44" customWidth="1"/>
    <col min="7445" max="7445" width="5.77734375" style="44" bestFit="1" customWidth="1"/>
    <col min="7446" max="7446" width="5" style="44" customWidth="1"/>
    <col min="7447" max="7447" width="3" style="44" customWidth="1"/>
    <col min="7448" max="7448" width="5" style="44" customWidth="1"/>
    <col min="7449" max="7680" width="9" style="44"/>
    <col min="7681" max="7681" width="4.6640625" style="44" customWidth="1"/>
    <col min="7682" max="7682" width="6.6640625" style="44" customWidth="1"/>
    <col min="7683" max="7693" width="3.6640625" style="44" customWidth="1"/>
    <col min="7694" max="7696" width="5.109375" style="44" customWidth="1"/>
    <col min="7697" max="7699" width="5.77734375" style="44" bestFit="1" customWidth="1"/>
    <col min="7700" max="7700" width="7.88671875" style="44" customWidth="1"/>
    <col min="7701" max="7701" width="5.77734375" style="44" bestFit="1" customWidth="1"/>
    <col min="7702" max="7702" width="5" style="44" customWidth="1"/>
    <col min="7703" max="7703" width="3" style="44" customWidth="1"/>
    <col min="7704" max="7704" width="5" style="44" customWidth="1"/>
    <col min="7705" max="7936" width="9" style="44"/>
    <col min="7937" max="7937" width="4.6640625" style="44" customWidth="1"/>
    <col min="7938" max="7938" width="6.6640625" style="44" customWidth="1"/>
    <col min="7939" max="7949" width="3.6640625" style="44" customWidth="1"/>
    <col min="7950" max="7952" width="5.109375" style="44" customWidth="1"/>
    <col min="7953" max="7955" width="5.77734375" style="44" bestFit="1" customWidth="1"/>
    <col min="7956" max="7956" width="7.88671875" style="44" customWidth="1"/>
    <col min="7957" max="7957" width="5.77734375" style="44" bestFit="1" customWidth="1"/>
    <col min="7958" max="7958" width="5" style="44" customWidth="1"/>
    <col min="7959" max="7959" width="3" style="44" customWidth="1"/>
    <col min="7960" max="7960" width="5" style="44" customWidth="1"/>
    <col min="7961" max="8192" width="9" style="44"/>
    <col min="8193" max="8193" width="4.6640625" style="44" customWidth="1"/>
    <col min="8194" max="8194" width="6.6640625" style="44" customWidth="1"/>
    <col min="8195" max="8205" width="3.6640625" style="44" customWidth="1"/>
    <col min="8206" max="8208" width="5.109375" style="44" customWidth="1"/>
    <col min="8209" max="8211" width="5.77734375" style="44" bestFit="1" customWidth="1"/>
    <col min="8212" max="8212" width="7.88671875" style="44" customWidth="1"/>
    <col min="8213" max="8213" width="5.77734375" style="44" bestFit="1" customWidth="1"/>
    <col min="8214" max="8214" width="5" style="44" customWidth="1"/>
    <col min="8215" max="8215" width="3" style="44" customWidth="1"/>
    <col min="8216" max="8216" width="5" style="44" customWidth="1"/>
    <col min="8217" max="8448" width="9" style="44"/>
    <col min="8449" max="8449" width="4.6640625" style="44" customWidth="1"/>
    <col min="8450" max="8450" width="6.6640625" style="44" customWidth="1"/>
    <col min="8451" max="8461" width="3.6640625" style="44" customWidth="1"/>
    <col min="8462" max="8464" width="5.109375" style="44" customWidth="1"/>
    <col min="8465" max="8467" width="5.77734375" style="44" bestFit="1" customWidth="1"/>
    <col min="8468" max="8468" width="7.88671875" style="44" customWidth="1"/>
    <col min="8469" max="8469" width="5.77734375" style="44" bestFit="1" customWidth="1"/>
    <col min="8470" max="8470" width="5" style="44" customWidth="1"/>
    <col min="8471" max="8471" width="3" style="44" customWidth="1"/>
    <col min="8472" max="8472" width="5" style="44" customWidth="1"/>
    <col min="8473" max="8704" width="9" style="44"/>
    <col min="8705" max="8705" width="4.6640625" style="44" customWidth="1"/>
    <col min="8706" max="8706" width="6.6640625" style="44" customWidth="1"/>
    <col min="8707" max="8717" width="3.6640625" style="44" customWidth="1"/>
    <col min="8718" max="8720" width="5.109375" style="44" customWidth="1"/>
    <col min="8721" max="8723" width="5.77734375" style="44" bestFit="1" customWidth="1"/>
    <col min="8724" max="8724" width="7.88671875" style="44" customWidth="1"/>
    <col min="8725" max="8725" width="5.77734375" style="44" bestFit="1" customWidth="1"/>
    <col min="8726" max="8726" width="5" style="44" customWidth="1"/>
    <col min="8727" max="8727" width="3" style="44" customWidth="1"/>
    <col min="8728" max="8728" width="5" style="44" customWidth="1"/>
    <col min="8729" max="8960" width="9" style="44"/>
    <col min="8961" max="8961" width="4.6640625" style="44" customWidth="1"/>
    <col min="8962" max="8962" width="6.6640625" style="44" customWidth="1"/>
    <col min="8963" max="8973" width="3.6640625" style="44" customWidth="1"/>
    <col min="8974" max="8976" width="5.109375" style="44" customWidth="1"/>
    <col min="8977" max="8979" width="5.77734375" style="44" bestFit="1" customWidth="1"/>
    <col min="8980" max="8980" width="7.88671875" style="44" customWidth="1"/>
    <col min="8981" max="8981" width="5.77734375" style="44" bestFit="1" customWidth="1"/>
    <col min="8982" max="8982" width="5" style="44" customWidth="1"/>
    <col min="8983" max="8983" width="3" style="44" customWidth="1"/>
    <col min="8984" max="8984" width="5" style="44" customWidth="1"/>
    <col min="8985" max="9216" width="9" style="44"/>
    <col min="9217" max="9217" width="4.6640625" style="44" customWidth="1"/>
    <col min="9218" max="9218" width="6.6640625" style="44" customWidth="1"/>
    <col min="9219" max="9229" width="3.6640625" style="44" customWidth="1"/>
    <col min="9230" max="9232" width="5.109375" style="44" customWidth="1"/>
    <col min="9233" max="9235" width="5.77734375" style="44" bestFit="1" customWidth="1"/>
    <col min="9236" max="9236" width="7.88671875" style="44" customWidth="1"/>
    <col min="9237" max="9237" width="5.77734375" style="44" bestFit="1" customWidth="1"/>
    <col min="9238" max="9238" width="5" style="44" customWidth="1"/>
    <col min="9239" max="9239" width="3" style="44" customWidth="1"/>
    <col min="9240" max="9240" width="5" style="44" customWidth="1"/>
    <col min="9241" max="9472" width="9" style="44"/>
    <col min="9473" max="9473" width="4.6640625" style="44" customWidth="1"/>
    <col min="9474" max="9474" width="6.6640625" style="44" customWidth="1"/>
    <col min="9475" max="9485" width="3.6640625" style="44" customWidth="1"/>
    <col min="9486" max="9488" width="5.109375" style="44" customWidth="1"/>
    <col min="9489" max="9491" width="5.77734375" style="44" bestFit="1" customWidth="1"/>
    <col min="9492" max="9492" width="7.88671875" style="44" customWidth="1"/>
    <col min="9493" max="9493" width="5.77734375" style="44" bestFit="1" customWidth="1"/>
    <col min="9494" max="9494" width="5" style="44" customWidth="1"/>
    <col min="9495" max="9495" width="3" style="44" customWidth="1"/>
    <col min="9496" max="9496" width="5" style="44" customWidth="1"/>
    <col min="9497" max="9728" width="9" style="44"/>
    <col min="9729" max="9729" width="4.6640625" style="44" customWidth="1"/>
    <col min="9730" max="9730" width="6.6640625" style="44" customWidth="1"/>
    <col min="9731" max="9741" width="3.6640625" style="44" customWidth="1"/>
    <col min="9742" max="9744" width="5.109375" style="44" customWidth="1"/>
    <col min="9745" max="9747" width="5.77734375" style="44" bestFit="1" customWidth="1"/>
    <col min="9748" max="9748" width="7.88671875" style="44" customWidth="1"/>
    <col min="9749" max="9749" width="5.77734375" style="44" bestFit="1" customWidth="1"/>
    <col min="9750" max="9750" width="5" style="44" customWidth="1"/>
    <col min="9751" max="9751" width="3" style="44" customWidth="1"/>
    <col min="9752" max="9752" width="5" style="44" customWidth="1"/>
    <col min="9753" max="9984" width="9" style="44"/>
    <col min="9985" max="9985" width="4.6640625" style="44" customWidth="1"/>
    <col min="9986" max="9986" width="6.6640625" style="44" customWidth="1"/>
    <col min="9987" max="9997" width="3.6640625" style="44" customWidth="1"/>
    <col min="9998" max="10000" width="5.109375" style="44" customWidth="1"/>
    <col min="10001" max="10003" width="5.77734375" style="44" bestFit="1" customWidth="1"/>
    <col min="10004" max="10004" width="7.88671875" style="44" customWidth="1"/>
    <col min="10005" max="10005" width="5.77734375" style="44" bestFit="1" customWidth="1"/>
    <col min="10006" max="10006" width="5" style="44" customWidth="1"/>
    <col min="10007" max="10007" width="3" style="44" customWidth="1"/>
    <col min="10008" max="10008" width="5" style="44" customWidth="1"/>
    <col min="10009" max="10240" width="9" style="44"/>
    <col min="10241" max="10241" width="4.6640625" style="44" customWidth="1"/>
    <col min="10242" max="10242" width="6.6640625" style="44" customWidth="1"/>
    <col min="10243" max="10253" width="3.6640625" style="44" customWidth="1"/>
    <col min="10254" max="10256" width="5.109375" style="44" customWidth="1"/>
    <col min="10257" max="10259" width="5.77734375" style="44" bestFit="1" customWidth="1"/>
    <col min="10260" max="10260" width="7.88671875" style="44" customWidth="1"/>
    <col min="10261" max="10261" width="5.77734375" style="44" bestFit="1" customWidth="1"/>
    <col min="10262" max="10262" width="5" style="44" customWidth="1"/>
    <col min="10263" max="10263" width="3" style="44" customWidth="1"/>
    <col min="10264" max="10264" width="5" style="44" customWidth="1"/>
    <col min="10265" max="10496" width="9" style="44"/>
    <col min="10497" max="10497" width="4.6640625" style="44" customWidth="1"/>
    <col min="10498" max="10498" width="6.6640625" style="44" customWidth="1"/>
    <col min="10499" max="10509" width="3.6640625" style="44" customWidth="1"/>
    <col min="10510" max="10512" width="5.109375" style="44" customWidth="1"/>
    <col min="10513" max="10515" width="5.77734375" style="44" bestFit="1" customWidth="1"/>
    <col min="10516" max="10516" width="7.88671875" style="44" customWidth="1"/>
    <col min="10517" max="10517" width="5.77734375" style="44" bestFit="1" customWidth="1"/>
    <col min="10518" max="10518" width="5" style="44" customWidth="1"/>
    <col min="10519" max="10519" width="3" style="44" customWidth="1"/>
    <col min="10520" max="10520" width="5" style="44" customWidth="1"/>
    <col min="10521" max="10752" width="9" style="44"/>
    <col min="10753" max="10753" width="4.6640625" style="44" customWidth="1"/>
    <col min="10754" max="10754" width="6.6640625" style="44" customWidth="1"/>
    <col min="10755" max="10765" width="3.6640625" style="44" customWidth="1"/>
    <col min="10766" max="10768" width="5.109375" style="44" customWidth="1"/>
    <col min="10769" max="10771" width="5.77734375" style="44" bestFit="1" customWidth="1"/>
    <col min="10772" max="10772" width="7.88671875" style="44" customWidth="1"/>
    <col min="10773" max="10773" width="5.77734375" style="44" bestFit="1" customWidth="1"/>
    <col min="10774" max="10774" width="5" style="44" customWidth="1"/>
    <col min="10775" max="10775" width="3" style="44" customWidth="1"/>
    <col min="10776" max="10776" width="5" style="44" customWidth="1"/>
    <col min="10777" max="11008" width="9" style="44"/>
    <col min="11009" max="11009" width="4.6640625" style="44" customWidth="1"/>
    <col min="11010" max="11010" width="6.6640625" style="44" customWidth="1"/>
    <col min="11011" max="11021" width="3.6640625" style="44" customWidth="1"/>
    <col min="11022" max="11024" width="5.109375" style="44" customWidth="1"/>
    <col min="11025" max="11027" width="5.77734375" style="44" bestFit="1" customWidth="1"/>
    <col min="11028" max="11028" width="7.88671875" style="44" customWidth="1"/>
    <col min="11029" max="11029" width="5.77734375" style="44" bestFit="1" customWidth="1"/>
    <col min="11030" max="11030" width="5" style="44" customWidth="1"/>
    <col min="11031" max="11031" width="3" style="44" customWidth="1"/>
    <col min="11032" max="11032" width="5" style="44" customWidth="1"/>
    <col min="11033" max="11264" width="9" style="44"/>
    <col min="11265" max="11265" width="4.6640625" style="44" customWidth="1"/>
    <col min="11266" max="11266" width="6.6640625" style="44" customWidth="1"/>
    <col min="11267" max="11277" width="3.6640625" style="44" customWidth="1"/>
    <col min="11278" max="11280" width="5.109375" style="44" customWidth="1"/>
    <col min="11281" max="11283" width="5.77734375" style="44" bestFit="1" customWidth="1"/>
    <col min="11284" max="11284" width="7.88671875" style="44" customWidth="1"/>
    <col min="11285" max="11285" width="5.77734375" style="44" bestFit="1" customWidth="1"/>
    <col min="11286" max="11286" width="5" style="44" customWidth="1"/>
    <col min="11287" max="11287" width="3" style="44" customWidth="1"/>
    <col min="11288" max="11288" width="5" style="44" customWidth="1"/>
    <col min="11289" max="11520" width="9" style="44"/>
    <col min="11521" max="11521" width="4.6640625" style="44" customWidth="1"/>
    <col min="11522" max="11522" width="6.6640625" style="44" customWidth="1"/>
    <col min="11523" max="11533" width="3.6640625" style="44" customWidth="1"/>
    <col min="11534" max="11536" width="5.109375" style="44" customWidth="1"/>
    <col min="11537" max="11539" width="5.77734375" style="44" bestFit="1" customWidth="1"/>
    <col min="11540" max="11540" width="7.88671875" style="44" customWidth="1"/>
    <col min="11541" max="11541" width="5.77734375" style="44" bestFit="1" customWidth="1"/>
    <col min="11542" max="11542" width="5" style="44" customWidth="1"/>
    <col min="11543" max="11543" width="3" style="44" customWidth="1"/>
    <col min="11544" max="11544" width="5" style="44" customWidth="1"/>
    <col min="11545" max="11776" width="9" style="44"/>
    <col min="11777" max="11777" width="4.6640625" style="44" customWidth="1"/>
    <col min="11778" max="11778" width="6.6640625" style="44" customWidth="1"/>
    <col min="11779" max="11789" width="3.6640625" style="44" customWidth="1"/>
    <col min="11790" max="11792" width="5.109375" style="44" customWidth="1"/>
    <col min="11793" max="11795" width="5.77734375" style="44" bestFit="1" customWidth="1"/>
    <col min="11796" max="11796" width="7.88671875" style="44" customWidth="1"/>
    <col min="11797" max="11797" width="5.77734375" style="44" bestFit="1" customWidth="1"/>
    <col min="11798" max="11798" width="5" style="44" customWidth="1"/>
    <col min="11799" max="11799" width="3" style="44" customWidth="1"/>
    <col min="11800" max="11800" width="5" style="44" customWidth="1"/>
    <col min="11801" max="12032" width="9" style="44"/>
    <col min="12033" max="12033" width="4.6640625" style="44" customWidth="1"/>
    <col min="12034" max="12034" width="6.6640625" style="44" customWidth="1"/>
    <col min="12035" max="12045" width="3.6640625" style="44" customWidth="1"/>
    <col min="12046" max="12048" width="5.109375" style="44" customWidth="1"/>
    <col min="12049" max="12051" width="5.77734375" style="44" bestFit="1" customWidth="1"/>
    <col min="12052" max="12052" width="7.88671875" style="44" customWidth="1"/>
    <col min="12053" max="12053" width="5.77734375" style="44" bestFit="1" customWidth="1"/>
    <col min="12054" max="12054" width="5" style="44" customWidth="1"/>
    <col min="12055" max="12055" width="3" style="44" customWidth="1"/>
    <col min="12056" max="12056" width="5" style="44" customWidth="1"/>
    <col min="12057" max="12288" width="9" style="44"/>
    <col min="12289" max="12289" width="4.6640625" style="44" customWidth="1"/>
    <col min="12290" max="12290" width="6.6640625" style="44" customWidth="1"/>
    <col min="12291" max="12301" width="3.6640625" style="44" customWidth="1"/>
    <col min="12302" max="12304" width="5.109375" style="44" customWidth="1"/>
    <col min="12305" max="12307" width="5.77734375" style="44" bestFit="1" customWidth="1"/>
    <col min="12308" max="12308" width="7.88671875" style="44" customWidth="1"/>
    <col min="12309" max="12309" width="5.77734375" style="44" bestFit="1" customWidth="1"/>
    <col min="12310" max="12310" width="5" style="44" customWidth="1"/>
    <col min="12311" max="12311" width="3" style="44" customWidth="1"/>
    <col min="12312" max="12312" width="5" style="44" customWidth="1"/>
    <col min="12313" max="12544" width="9" style="44"/>
    <col min="12545" max="12545" width="4.6640625" style="44" customWidth="1"/>
    <col min="12546" max="12546" width="6.6640625" style="44" customWidth="1"/>
    <col min="12547" max="12557" width="3.6640625" style="44" customWidth="1"/>
    <col min="12558" max="12560" width="5.109375" style="44" customWidth="1"/>
    <col min="12561" max="12563" width="5.77734375" style="44" bestFit="1" customWidth="1"/>
    <col min="12564" max="12564" width="7.88671875" style="44" customWidth="1"/>
    <col min="12565" max="12565" width="5.77734375" style="44" bestFit="1" customWidth="1"/>
    <col min="12566" max="12566" width="5" style="44" customWidth="1"/>
    <col min="12567" max="12567" width="3" style="44" customWidth="1"/>
    <col min="12568" max="12568" width="5" style="44" customWidth="1"/>
    <col min="12569" max="12800" width="9" style="44"/>
    <col min="12801" max="12801" width="4.6640625" style="44" customWidth="1"/>
    <col min="12802" max="12802" width="6.6640625" style="44" customWidth="1"/>
    <col min="12803" max="12813" width="3.6640625" style="44" customWidth="1"/>
    <col min="12814" max="12816" width="5.109375" style="44" customWidth="1"/>
    <col min="12817" max="12819" width="5.77734375" style="44" bestFit="1" customWidth="1"/>
    <col min="12820" max="12820" width="7.88671875" style="44" customWidth="1"/>
    <col min="12821" max="12821" width="5.77734375" style="44" bestFit="1" customWidth="1"/>
    <col min="12822" max="12822" width="5" style="44" customWidth="1"/>
    <col min="12823" max="12823" width="3" style="44" customWidth="1"/>
    <col min="12824" max="12824" width="5" style="44" customWidth="1"/>
    <col min="12825" max="13056" width="9" style="44"/>
    <col min="13057" max="13057" width="4.6640625" style="44" customWidth="1"/>
    <col min="13058" max="13058" width="6.6640625" style="44" customWidth="1"/>
    <col min="13059" max="13069" width="3.6640625" style="44" customWidth="1"/>
    <col min="13070" max="13072" width="5.109375" style="44" customWidth="1"/>
    <col min="13073" max="13075" width="5.77734375" style="44" bestFit="1" customWidth="1"/>
    <col min="13076" max="13076" width="7.88671875" style="44" customWidth="1"/>
    <col min="13077" max="13077" width="5.77734375" style="44" bestFit="1" customWidth="1"/>
    <col min="13078" max="13078" width="5" style="44" customWidth="1"/>
    <col min="13079" max="13079" width="3" style="44" customWidth="1"/>
    <col min="13080" max="13080" width="5" style="44" customWidth="1"/>
    <col min="13081" max="13312" width="9" style="44"/>
    <col min="13313" max="13313" width="4.6640625" style="44" customWidth="1"/>
    <col min="13314" max="13314" width="6.6640625" style="44" customWidth="1"/>
    <col min="13315" max="13325" width="3.6640625" style="44" customWidth="1"/>
    <col min="13326" max="13328" width="5.109375" style="44" customWidth="1"/>
    <col min="13329" max="13331" width="5.77734375" style="44" bestFit="1" customWidth="1"/>
    <col min="13332" max="13332" width="7.88671875" style="44" customWidth="1"/>
    <col min="13333" max="13333" width="5.77734375" style="44" bestFit="1" customWidth="1"/>
    <col min="13334" max="13334" width="5" style="44" customWidth="1"/>
    <col min="13335" max="13335" width="3" style="44" customWidth="1"/>
    <col min="13336" max="13336" width="5" style="44" customWidth="1"/>
    <col min="13337" max="13568" width="9" style="44"/>
    <col min="13569" max="13569" width="4.6640625" style="44" customWidth="1"/>
    <col min="13570" max="13570" width="6.6640625" style="44" customWidth="1"/>
    <col min="13571" max="13581" width="3.6640625" style="44" customWidth="1"/>
    <col min="13582" max="13584" width="5.109375" style="44" customWidth="1"/>
    <col min="13585" max="13587" width="5.77734375" style="44" bestFit="1" customWidth="1"/>
    <col min="13588" max="13588" width="7.88671875" style="44" customWidth="1"/>
    <col min="13589" max="13589" width="5.77734375" style="44" bestFit="1" customWidth="1"/>
    <col min="13590" max="13590" width="5" style="44" customWidth="1"/>
    <col min="13591" max="13591" width="3" style="44" customWidth="1"/>
    <col min="13592" max="13592" width="5" style="44" customWidth="1"/>
    <col min="13593" max="13824" width="9" style="44"/>
    <col min="13825" max="13825" width="4.6640625" style="44" customWidth="1"/>
    <col min="13826" max="13826" width="6.6640625" style="44" customWidth="1"/>
    <col min="13827" max="13837" width="3.6640625" style="44" customWidth="1"/>
    <col min="13838" max="13840" width="5.109375" style="44" customWidth="1"/>
    <col min="13841" max="13843" width="5.77734375" style="44" bestFit="1" customWidth="1"/>
    <col min="13844" max="13844" width="7.88671875" style="44" customWidth="1"/>
    <col min="13845" max="13845" width="5.77734375" style="44" bestFit="1" customWidth="1"/>
    <col min="13846" max="13846" width="5" style="44" customWidth="1"/>
    <col min="13847" max="13847" width="3" style="44" customWidth="1"/>
    <col min="13848" max="13848" width="5" style="44" customWidth="1"/>
    <col min="13849" max="14080" width="9" style="44"/>
    <col min="14081" max="14081" width="4.6640625" style="44" customWidth="1"/>
    <col min="14082" max="14082" width="6.6640625" style="44" customWidth="1"/>
    <col min="14083" max="14093" width="3.6640625" style="44" customWidth="1"/>
    <col min="14094" max="14096" width="5.109375" style="44" customWidth="1"/>
    <col min="14097" max="14099" width="5.77734375" style="44" bestFit="1" customWidth="1"/>
    <col min="14100" max="14100" width="7.88671875" style="44" customWidth="1"/>
    <col min="14101" max="14101" width="5.77734375" style="44" bestFit="1" customWidth="1"/>
    <col min="14102" max="14102" width="5" style="44" customWidth="1"/>
    <col min="14103" max="14103" width="3" style="44" customWidth="1"/>
    <col min="14104" max="14104" width="5" style="44" customWidth="1"/>
    <col min="14105" max="14336" width="9" style="44"/>
    <col min="14337" max="14337" width="4.6640625" style="44" customWidth="1"/>
    <col min="14338" max="14338" width="6.6640625" style="44" customWidth="1"/>
    <col min="14339" max="14349" width="3.6640625" style="44" customWidth="1"/>
    <col min="14350" max="14352" width="5.109375" style="44" customWidth="1"/>
    <col min="14353" max="14355" width="5.77734375" style="44" bestFit="1" customWidth="1"/>
    <col min="14356" max="14356" width="7.88671875" style="44" customWidth="1"/>
    <col min="14357" max="14357" width="5.77734375" style="44" bestFit="1" customWidth="1"/>
    <col min="14358" max="14358" width="5" style="44" customWidth="1"/>
    <col min="14359" max="14359" width="3" style="44" customWidth="1"/>
    <col min="14360" max="14360" width="5" style="44" customWidth="1"/>
    <col min="14361" max="14592" width="9" style="44"/>
    <col min="14593" max="14593" width="4.6640625" style="44" customWidth="1"/>
    <col min="14594" max="14594" width="6.6640625" style="44" customWidth="1"/>
    <col min="14595" max="14605" width="3.6640625" style="44" customWidth="1"/>
    <col min="14606" max="14608" width="5.109375" style="44" customWidth="1"/>
    <col min="14609" max="14611" width="5.77734375" style="44" bestFit="1" customWidth="1"/>
    <col min="14612" max="14612" width="7.88671875" style="44" customWidth="1"/>
    <col min="14613" max="14613" width="5.77734375" style="44" bestFit="1" customWidth="1"/>
    <col min="14614" max="14614" width="5" style="44" customWidth="1"/>
    <col min="14615" max="14615" width="3" style="44" customWidth="1"/>
    <col min="14616" max="14616" width="5" style="44" customWidth="1"/>
    <col min="14617" max="14848" width="9" style="44"/>
    <col min="14849" max="14849" width="4.6640625" style="44" customWidth="1"/>
    <col min="14850" max="14850" width="6.6640625" style="44" customWidth="1"/>
    <col min="14851" max="14861" width="3.6640625" style="44" customWidth="1"/>
    <col min="14862" max="14864" width="5.109375" style="44" customWidth="1"/>
    <col min="14865" max="14867" width="5.77734375" style="44" bestFit="1" customWidth="1"/>
    <col min="14868" max="14868" width="7.88671875" style="44" customWidth="1"/>
    <col min="14869" max="14869" width="5.77734375" style="44" bestFit="1" customWidth="1"/>
    <col min="14870" max="14870" width="5" style="44" customWidth="1"/>
    <col min="14871" max="14871" width="3" style="44" customWidth="1"/>
    <col min="14872" max="14872" width="5" style="44" customWidth="1"/>
    <col min="14873" max="15104" width="9" style="44"/>
    <col min="15105" max="15105" width="4.6640625" style="44" customWidth="1"/>
    <col min="15106" max="15106" width="6.6640625" style="44" customWidth="1"/>
    <col min="15107" max="15117" width="3.6640625" style="44" customWidth="1"/>
    <col min="15118" max="15120" width="5.109375" style="44" customWidth="1"/>
    <col min="15121" max="15123" width="5.77734375" style="44" bestFit="1" customWidth="1"/>
    <col min="15124" max="15124" width="7.88671875" style="44" customWidth="1"/>
    <col min="15125" max="15125" width="5.77734375" style="44" bestFit="1" customWidth="1"/>
    <col min="15126" max="15126" width="5" style="44" customWidth="1"/>
    <col min="15127" max="15127" width="3" style="44" customWidth="1"/>
    <col min="15128" max="15128" width="5" style="44" customWidth="1"/>
    <col min="15129" max="15360" width="9" style="44"/>
    <col min="15361" max="15361" width="4.6640625" style="44" customWidth="1"/>
    <col min="15362" max="15362" width="6.6640625" style="44" customWidth="1"/>
    <col min="15363" max="15373" width="3.6640625" style="44" customWidth="1"/>
    <col min="15374" max="15376" width="5.109375" style="44" customWidth="1"/>
    <col min="15377" max="15379" width="5.77734375" style="44" bestFit="1" customWidth="1"/>
    <col min="15380" max="15380" width="7.88671875" style="44" customWidth="1"/>
    <col min="15381" max="15381" width="5.77734375" style="44" bestFit="1" customWidth="1"/>
    <col min="15382" max="15382" width="5" style="44" customWidth="1"/>
    <col min="15383" max="15383" width="3" style="44" customWidth="1"/>
    <col min="15384" max="15384" width="5" style="44" customWidth="1"/>
    <col min="15385" max="15616" width="9" style="44"/>
    <col min="15617" max="15617" width="4.6640625" style="44" customWidth="1"/>
    <col min="15618" max="15618" width="6.6640625" style="44" customWidth="1"/>
    <col min="15619" max="15629" width="3.6640625" style="44" customWidth="1"/>
    <col min="15630" max="15632" width="5.109375" style="44" customWidth="1"/>
    <col min="15633" max="15635" width="5.77734375" style="44" bestFit="1" customWidth="1"/>
    <col min="15636" max="15636" width="7.88671875" style="44" customWidth="1"/>
    <col min="15637" max="15637" width="5.77734375" style="44" bestFit="1" customWidth="1"/>
    <col min="15638" max="15638" width="5" style="44" customWidth="1"/>
    <col min="15639" max="15639" width="3" style="44" customWidth="1"/>
    <col min="15640" max="15640" width="5" style="44" customWidth="1"/>
    <col min="15641" max="15872" width="9" style="44"/>
    <col min="15873" max="15873" width="4.6640625" style="44" customWidth="1"/>
    <col min="15874" max="15874" width="6.6640625" style="44" customWidth="1"/>
    <col min="15875" max="15885" width="3.6640625" style="44" customWidth="1"/>
    <col min="15886" max="15888" width="5.109375" style="44" customWidth="1"/>
    <col min="15889" max="15891" width="5.77734375" style="44" bestFit="1" customWidth="1"/>
    <col min="15892" max="15892" width="7.88671875" style="44" customWidth="1"/>
    <col min="15893" max="15893" width="5.77734375" style="44" bestFit="1" customWidth="1"/>
    <col min="15894" max="15894" width="5" style="44" customWidth="1"/>
    <col min="15895" max="15895" width="3" style="44" customWidth="1"/>
    <col min="15896" max="15896" width="5" style="44" customWidth="1"/>
    <col min="15897" max="16128" width="9" style="44"/>
    <col min="16129" max="16129" width="4.6640625" style="44" customWidth="1"/>
    <col min="16130" max="16130" width="6.6640625" style="44" customWidth="1"/>
    <col min="16131" max="16141" width="3.6640625" style="44" customWidth="1"/>
    <col min="16142" max="16144" width="5.109375" style="44" customWidth="1"/>
    <col min="16145" max="16147" width="5.77734375" style="44" bestFit="1" customWidth="1"/>
    <col min="16148" max="16148" width="7.88671875" style="44" customWidth="1"/>
    <col min="16149" max="16149" width="5.77734375" style="44" bestFit="1" customWidth="1"/>
    <col min="16150" max="16150" width="5" style="44" customWidth="1"/>
    <col min="16151" max="16151" width="3" style="44" customWidth="1"/>
    <col min="16152" max="16152" width="5" style="44" customWidth="1"/>
    <col min="16153" max="16384" width="9" style="44"/>
  </cols>
  <sheetData>
    <row r="1" spans="1:22" ht="25.5" customHeight="1" x14ac:dyDescent="0.2">
      <c r="B1" s="45" t="s">
        <v>86</v>
      </c>
    </row>
    <row r="2" spans="1:22" ht="25.5" customHeight="1" x14ac:dyDescent="0.2">
      <c r="B2" s="45" t="s">
        <v>58</v>
      </c>
    </row>
    <row r="3" spans="1:22" ht="25.5" customHeight="1" x14ac:dyDescent="0.2">
      <c r="B3" s="22"/>
      <c r="U3" s="46" t="s">
        <v>59</v>
      </c>
    </row>
    <row r="4" spans="1:22" ht="20.25" customHeight="1" x14ac:dyDescent="0.2">
      <c r="B4" s="72" t="s">
        <v>156</v>
      </c>
      <c r="C4" s="72"/>
      <c r="D4" s="72"/>
      <c r="E4" s="72"/>
      <c r="F4" s="72"/>
      <c r="G4" s="72"/>
      <c r="H4" s="72"/>
      <c r="I4" s="72"/>
      <c r="J4" s="72"/>
      <c r="O4" s="47"/>
      <c r="Q4" s="48"/>
      <c r="S4" s="193" t="s">
        <v>60</v>
      </c>
      <c r="T4" s="194"/>
      <c r="U4" s="194"/>
    </row>
    <row r="5" spans="1:22" ht="11.25" customHeight="1" x14ac:dyDescent="0.2">
      <c r="B5" s="72"/>
      <c r="C5" s="72"/>
      <c r="D5" s="72"/>
      <c r="E5" s="72"/>
      <c r="F5" s="72"/>
      <c r="G5" s="72"/>
      <c r="H5" s="72"/>
      <c r="I5" s="72"/>
      <c r="J5" s="72"/>
      <c r="O5" s="47"/>
      <c r="Q5" s="48"/>
      <c r="S5" s="78"/>
      <c r="T5" s="70"/>
      <c r="U5" s="70"/>
    </row>
    <row r="6" spans="1:22" ht="20.25" customHeight="1" x14ac:dyDescent="0.2">
      <c r="B6" s="148" t="s">
        <v>189</v>
      </c>
      <c r="C6" s="72"/>
      <c r="D6" s="72"/>
      <c r="E6" s="72"/>
      <c r="F6" s="72"/>
      <c r="G6" s="72"/>
      <c r="H6" s="72"/>
      <c r="I6" s="72"/>
      <c r="J6" s="72"/>
      <c r="O6" s="47"/>
      <c r="Q6" s="48"/>
      <c r="S6" s="78"/>
      <c r="T6" s="70"/>
      <c r="U6" s="70"/>
    </row>
    <row r="7" spans="1:22" ht="20.25" customHeight="1" x14ac:dyDescent="0.2">
      <c r="B7" s="148" t="s">
        <v>190</v>
      </c>
      <c r="C7" s="72"/>
      <c r="D7" s="72"/>
      <c r="E7" s="72"/>
      <c r="F7" s="72"/>
      <c r="G7" s="72"/>
      <c r="H7" s="72"/>
      <c r="I7" s="72"/>
      <c r="J7" s="72"/>
      <c r="O7" s="47"/>
      <c r="Q7" s="48"/>
      <c r="S7" s="78"/>
      <c r="T7" s="70"/>
      <c r="U7" s="70"/>
    </row>
    <row r="8" spans="1:22" ht="20.25" customHeight="1" x14ac:dyDescent="0.2">
      <c r="B8" s="148" t="s">
        <v>191</v>
      </c>
      <c r="C8" s="72"/>
      <c r="D8" s="72"/>
      <c r="E8" s="72"/>
      <c r="F8" s="72"/>
      <c r="G8" s="72"/>
      <c r="H8" s="72"/>
      <c r="I8" s="72"/>
      <c r="J8" s="72"/>
      <c r="O8" s="47"/>
      <c r="Q8" s="48"/>
      <c r="S8" s="78"/>
      <c r="T8" s="70"/>
      <c r="U8" s="70"/>
    </row>
    <row r="9" spans="1:22" ht="20.25" customHeight="1" x14ac:dyDescent="0.2">
      <c r="B9" s="148" t="s">
        <v>157</v>
      </c>
      <c r="C9" s="72"/>
      <c r="D9" s="72"/>
      <c r="E9" s="72"/>
      <c r="F9" s="72"/>
      <c r="G9" s="72"/>
      <c r="H9" s="72"/>
      <c r="I9" s="72"/>
      <c r="J9" s="72"/>
      <c r="O9" s="47"/>
      <c r="Q9" s="48"/>
      <c r="S9" s="78"/>
      <c r="T9" s="70"/>
      <c r="U9" s="70"/>
    </row>
    <row r="10" spans="1:22" ht="20.25" customHeight="1" x14ac:dyDescent="0.2">
      <c r="B10" s="148" t="s">
        <v>158</v>
      </c>
      <c r="C10" s="72"/>
      <c r="D10" s="72"/>
      <c r="E10" s="72"/>
      <c r="F10" s="72"/>
      <c r="G10" s="72"/>
      <c r="H10" s="72"/>
      <c r="I10" s="72"/>
      <c r="J10" s="72"/>
      <c r="O10" s="47"/>
      <c r="Q10" s="48"/>
      <c r="S10" s="78"/>
      <c r="T10" s="70"/>
      <c r="U10" s="70"/>
    </row>
    <row r="11" spans="1:22" ht="15" customHeight="1" x14ac:dyDescent="0.2">
      <c r="O11" s="47"/>
      <c r="Q11" s="48"/>
      <c r="R11" s="48"/>
    </row>
    <row r="12" spans="1:22" ht="22.5" customHeight="1" thickBot="1" x14ac:dyDescent="0.25">
      <c r="B12" s="150" t="s">
        <v>159</v>
      </c>
      <c r="O12" s="47"/>
      <c r="Q12" s="48"/>
      <c r="R12" s="48"/>
    </row>
    <row r="13" spans="1:22" ht="22.5" customHeight="1" x14ac:dyDescent="0.2">
      <c r="B13" s="195" t="s">
        <v>61</v>
      </c>
      <c r="C13" s="196"/>
      <c r="D13" s="197"/>
      <c r="E13" s="201" t="str">
        <f>IF(B15="","",B15)</f>
        <v>FC　REALEIZU</v>
      </c>
      <c r="F13" s="196"/>
      <c r="G13" s="202"/>
      <c r="H13" s="204" t="str">
        <f>IF(B17="","",B17)</f>
        <v>三島東</v>
      </c>
      <c r="I13" s="205"/>
      <c r="J13" s="206"/>
      <c r="K13" s="210" t="str">
        <f>IF(B19="","",B19)</f>
        <v>徳倉</v>
      </c>
      <c r="L13" s="205"/>
      <c r="M13" s="211"/>
      <c r="N13" s="214" t="s">
        <v>62</v>
      </c>
      <c r="O13" s="187" t="s">
        <v>63</v>
      </c>
      <c r="P13" s="187" t="s">
        <v>64</v>
      </c>
      <c r="Q13" s="187" t="s">
        <v>65</v>
      </c>
      <c r="R13" s="187" t="s">
        <v>24</v>
      </c>
      <c r="S13" s="187" t="s">
        <v>66</v>
      </c>
      <c r="T13" s="189" t="s">
        <v>67</v>
      </c>
      <c r="U13" s="191" t="s">
        <v>68</v>
      </c>
      <c r="V13" s="49"/>
    </row>
    <row r="14" spans="1:22" ht="22.5" customHeight="1" thickBot="1" x14ac:dyDescent="0.25">
      <c r="B14" s="198"/>
      <c r="C14" s="199"/>
      <c r="D14" s="200"/>
      <c r="E14" s="198"/>
      <c r="F14" s="199"/>
      <c r="G14" s="203"/>
      <c r="H14" s="207"/>
      <c r="I14" s="208"/>
      <c r="J14" s="209"/>
      <c r="K14" s="212"/>
      <c r="L14" s="208"/>
      <c r="M14" s="213"/>
      <c r="N14" s="215"/>
      <c r="O14" s="188"/>
      <c r="P14" s="188"/>
      <c r="Q14" s="188"/>
      <c r="R14" s="188"/>
      <c r="S14" s="188"/>
      <c r="T14" s="190"/>
      <c r="U14" s="192"/>
      <c r="V14" s="49"/>
    </row>
    <row r="15" spans="1:22" ht="22.5" customHeight="1" x14ac:dyDescent="0.2">
      <c r="A15" s="216" t="s">
        <v>69</v>
      </c>
      <c r="B15" s="195" t="s">
        <v>87</v>
      </c>
      <c r="C15" s="196"/>
      <c r="D15" s="197"/>
      <c r="E15" s="220"/>
      <c r="F15" s="220"/>
      <c r="G15" s="221"/>
      <c r="H15" s="50"/>
      <c r="I15" s="51" t="str">
        <f>IF(H16="","",IF(H16=J16,"△",IF(H16&gt;=J16,"○","×")))</f>
        <v/>
      </c>
      <c r="J15" s="52"/>
      <c r="K15" s="53"/>
      <c r="L15" s="51" t="str">
        <f>IF(K16="","",IF(K16=M16,"△",IF(K16&gt;=M16,"○","×")))</f>
        <v/>
      </c>
      <c r="M15" s="53"/>
      <c r="N15" s="224" t="str">
        <f>IF(AND(I15="",L15=""),"",COUNTIF(E15:M15,"○"))</f>
        <v/>
      </c>
      <c r="O15" s="183" t="str">
        <f>IF(AND(I15="",L15=""),"",COUNTIF(E15:M15,"△"))</f>
        <v/>
      </c>
      <c r="P15" s="184" t="str">
        <f>IF(AND(I15="",L15=""),"",COUNTIF(E15:M15,"×"))</f>
        <v/>
      </c>
      <c r="Q15" s="170" t="str">
        <f>IF(N15="","",(N15*3)+(O15*1))</f>
        <v/>
      </c>
      <c r="R15" s="185" t="str">
        <f>IF(N15="","",SUM(H16,K16))</f>
        <v/>
      </c>
      <c r="S15" s="185" t="str">
        <f>IF(N15="","",SUM(J16,M16))</f>
        <v/>
      </c>
      <c r="T15" s="170" t="str">
        <f>IF(N15="","",R15-S15)</f>
        <v/>
      </c>
      <c r="U15" s="172" t="str">
        <f>IF(V15="","",RANK(V15,$V15:$V20,0))</f>
        <v/>
      </c>
      <c r="V15" s="186" t="str">
        <f>IF(T15="","",$Q15*100+$T15*10+R15)</f>
        <v/>
      </c>
    </row>
    <row r="16" spans="1:22" ht="22.5" customHeight="1" x14ac:dyDescent="0.2">
      <c r="A16" s="216"/>
      <c r="B16" s="217"/>
      <c r="C16" s="218"/>
      <c r="D16" s="219"/>
      <c r="E16" s="222"/>
      <c r="F16" s="222"/>
      <c r="G16" s="223"/>
      <c r="H16" s="54" t="str">
        <f>IF(G18="","",G18)</f>
        <v/>
      </c>
      <c r="I16" s="55" t="s">
        <v>71</v>
      </c>
      <c r="J16" s="56" t="str">
        <f>IF(E18="","",E18)</f>
        <v/>
      </c>
      <c r="K16" s="54" t="str">
        <f>IF(G20="","",G20)</f>
        <v/>
      </c>
      <c r="L16" s="55" t="s">
        <v>72</v>
      </c>
      <c r="M16" s="55" t="str">
        <f>IF(E20="","",E20)</f>
        <v/>
      </c>
      <c r="N16" s="224"/>
      <c r="O16" s="184"/>
      <c r="P16" s="171"/>
      <c r="Q16" s="175"/>
      <c r="R16" s="170"/>
      <c r="S16" s="170"/>
      <c r="T16" s="171"/>
      <c r="U16" s="173"/>
      <c r="V16" s="186"/>
    </row>
    <row r="17" spans="1:22" ht="22.5" customHeight="1" x14ac:dyDescent="0.2">
      <c r="A17" s="216" t="s">
        <v>73</v>
      </c>
      <c r="B17" s="225" t="s">
        <v>88</v>
      </c>
      <c r="C17" s="226"/>
      <c r="D17" s="227"/>
      <c r="E17" s="57"/>
      <c r="F17" s="51" t="str">
        <f>IF(E18="","",IF(E18=G18,"△",IF(E18&gt;=G18,"○","×")))</f>
        <v/>
      </c>
      <c r="G17" s="58"/>
      <c r="H17" s="220"/>
      <c r="I17" s="220"/>
      <c r="J17" s="221"/>
      <c r="K17" s="53"/>
      <c r="L17" s="51" t="str">
        <f>IF(K18="","",IF(K18=M18,"△",IF(K18&gt;=M18,"○","×")))</f>
        <v/>
      </c>
      <c r="M17" s="53"/>
      <c r="N17" s="231" t="str">
        <f>IF(AND(F17="",L17=""),"",COUNTIF(E17:M17,"○"))</f>
        <v/>
      </c>
      <c r="O17" s="183" t="str">
        <f>IF(AND(F17="",L17=""),"",COUNTIF(E17:M17,"△"))</f>
        <v/>
      </c>
      <c r="P17" s="171" t="str">
        <f>IF(AND(F17="",L17=""),"",COUNTIF(E17:M17,"×"))</f>
        <v/>
      </c>
      <c r="Q17" s="175" t="str">
        <f>IF(N17="","",(N17*3)+(O17*1))</f>
        <v/>
      </c>
      <c r="R17" s="174" t="str">
        <f>IF(N17="","",SUM(E18,K18))</f>
        <v/>
      </c>
      <c r="S17" s="174" t="str">
        <f>IF(N17="","",SUM(G18,M18))</f>
        <v/>
      </c>
      <c r="T17" s="175" t="str">
        <f>IF(N17="","",R17-S17)</f>
        <v/>
      </c>
      <c r="U17" s="176" t="str">
        <f>IF(V17="","",RANK(V17,$V15:$V20,0))</f>
        <v/>
      </c>
      <c r="V17" s="186" t="str">
        <f>IF(T17="","",$Q17*100+$T17*10+R17)</f>
        <v/>
      </c>
    </row>
    <row r="18" spans="1:22" ht="22.5" customHeight="1" x14ac:dyDescent="0.2">
      <c r="A18" s="216"/>
      <c r="B18" s="228"/>
      <c r="C18" s="229"/>
      <c r="D18" s="230"/>
      <c r="E18" s="59"/>
      <c r="F18" s="60" t="s">
        <v>75</v>
      </c>
      <c r="G18" s="61"/>
      <c r="H18" s="222"/>
      <c r="I18" s="222"/>
      <c r="J18" s="223"/>
      <c r="K18" s="54" t="str">
        <f>IF(J20="","",J20)</f>
        <v/>
      </c>
      <c r="L18" s="55" t="s">
        <v>72</v>
      </c>
      <c r="M18" s="55" t="str">
        <f>IF(H20="","",H20)</f>
        <v/>
      </c>
      <c r="N18" s="232"/>
      <c r="O18" s="184"/>
      <c r="P18" s="171"/>
      <c r="Q18" s="175"/>
      <c r="R18" s="170"/>
      <c r="S18" s="170"/>
      <c r="T18" s="175"/>
      <c r="U18" s="176"/>
      <c r="V18" s="186"/>
    </row>
    <row r="19" spans="1:22" ht="22.5" customHeight="1" x14ac:dyDescent="0.2">
      <c r="A19" s="216" t="s">
        <v>76</v>
      </c>
      <c r="B19" s="225" t="s">
        <v>89</v>
      </c>
      <c r="C19" s="226"/>
      <c r="D19" s="227"/>
      <c r="E19" s="57"/>
      <c r="F19" s="62" t="str">
        <f>IF(E20="","",IF(E20=G20,"△",IF(E20&gt;=G20,"○","×")))</f>
        <v/>
      </c>
      <c r="G19" s="63"/>
      <c r="H19" s="64"/>
      <c r="I19" s="62" t="str">
        <f>IF(H20="","",IF(H20=J20,"△",IF(H20&gt;=J20,"○","×")))</f>
        <v/>
      </c>
      <c r="J19" s="63"/>
      <c r="K19" s="234"/>
      <c r="L19" s="234"/>
      <c r="M19" s="234"/>
      <c r="N19" s="231" t="str">
        <f>IF(AND(F19="",I19=""),"",COUNTIF(E19:M19,"○"))</f>
        <v/>
      </c>
      <c r="O19" s="177" t="str">
        <f>IF(AND(F19="",I19=""),"",COUNTIF(E19:M19,"△"))</f>
        <v/>
      </c>
      <c r="P19" s="171" t="str">
        <f>IF(AND(F19="",I19=""),"",COUNTIF(E19:M19,"×"))</f>
        <v/>
      </c>
      <c r="Q19" s="175" t="str">
        <f>IF(N19="","",(N19*3)+(O19*1))</f>
        <v/>
      </c>
      <c r="R19" s="174" t="str">
        <f>IF(N19="","",SUM(E20,H20))</f>
        <v/>
      </c>
      <c r="S19" s="174" t="str">
        <f>IF(N19="","",SUM(G20,J20))</f>
        <v/>
      </c>
      <c r="T19" s="175" t="str">
        <f>IF(N19="","",R19-S19)</f>
        <v/>
      </c>
      <c r="U19" s="176" t="str">
        <f>IF(V19="","",RANK(V19,$V15:$V20,0))</f>
        <v/>
      </c>
      <c r="V19" s="186" t="str">
        <f>IF(T19="","",$Q19*100+$T19*10+R19)</f>
        <v/>
      </c>
    </row>
    <row r="20" spans="1:22" ht="22.5" customHeight="1" thickBot="1" x14ac:dyDescent="0.25">
      <c r="A20" s="216"/>
      <c r="B20" s="213"/>
      <c r="C20" s="233"/>
      <c r="D20" s="212"/>
      <c r="E20" s="65"/>
      <c r="F20" s="66" t="s">
        <v>72</v>
      </c>
      <c r="G20" s="67"/>
      <c r="H20" s="65"/>
      <c r="I20" s="66" t="s">
        <v>77</v>
      </c>
      <c r="J20" s="67"/>
      <c r="K20" s="235"/>
      <c r="L20" s="235"/>
      <c r="M20" s="235"/>
      <c r="N20" s="209"/>
      <c r="O20" s="178"/>
      <c r="P20" s="179"/>
      <c r="Q20" s="180"/>
      <c r="R20" s="181"/>
      <c r="S20" s="181"/>
      <c r="T20" s="179"/>
      <c r="U20" s="182"/>
      <c r="V20" s="186"/>
    </row>
    <row r="21" spans="1:22" ht="22.5" customHeight="1" thickBot="1" x14ac:dyDescent="0.25">
      <c r="A21" s="68"/>
      <c r="B21" s="150" t="s">
        <v>160</v>
      </c>
    </row>
    <row r="22" spans="1:22" ht="22.5" customHeight="1" x14ac:dyDescent="0.2">
      <c r="B22" s="195" t="s">
        <v>80</v>
      </c>
      <c r="C22" s="196"/>
      <c r="D22" s="197"/>
      <c r="E22" s="201" t="str">
        <f>IF(B24="","",B24)</f>
        <v>FCITO</v>
      </c>
      <c r="F22" s="196"/>
      <c r="G22" s="202"/>
      <c r="H22" s="204" t="str">
        <f>IF(B26="","",B26)</f>
        <v>向山</v>
      </c>
      <c r="I22" s="205"/>
      <c r="J22" s="206"/>
      <c r="K22" s="210" t="str">
        <f>IF(B28="","",B28)</f>
        <v>大仁ネクサス</v>
      </c>
      <c r="L22" s="205"/>
      <c r="M22" s="211"/>
      <c r="N22" s="214" t="s">
        <v>62</v>
      </c>
      <c r="O22" s="187" t="s">
        <v>63</v>
      </c>
      <c r="P22" s="187" t="s">
        <v>64</v>
      </c>
      <c r="Q22" s="187" t="s">
        <v>65</v>
      </c>
      <c r="R22" s="187" t="s">
        <v>24</v>
      </c>
      <c r="S22" s="187" t="s">
        <v>66</v>
      </c>
      <c r="T22" s="189" t="s">
        <v>67</v>
      </c>
      <c r="U22" s="191" t="s">
        <v>68</v>
      </c>
      <c r="V22" s="49"/>
    </row>
    <row r="23" spans="1:22" ht="22.5" customHeight="1" thickBot="1" x14ac:dyDescent="0.25">
      <c r="B23" s="236"/>
      <c r="C23" s="237"/>
      <c r="D23" s="238"/>
      <c r="E23" s="236"/>
      <c r="F23" s="237"/>
      <c r="G23" s="239"/>
      <c r="H23" s="240"/>
      <c r="I23" s="208"/>
      <c r="J23" s="209"/>
      <c r="K23" s="212"/>
      <c r="L23" s="208"/>
      <c r="M23" s="213"/>
      <c r="N23" s="215"/>
      <c r="O23" s="188"/>
      <c r="P23" s="188"/>
      <c r="Q23" s="188"/>
      <c r="R23" s="188"/>
      <c r="S23" s="188"/>
      <c r="T23" s="190"/>
      <c r="U23" s="192"/>
      <c r="V23" s="49"/>
    </row>
    <row r="24" spans="1:22" ht="22.5" customHeight="1" x14ac:dyDescent="0.2">
      <c r="A24" s="216" t="s">
        <v>81</v>
      </c>
      <c r="B24" s="195" t="s">
        <v>90</v>
      </c>
      <c r="C24" s="196"/>
      <c r="D24" s="197"/>
      <c r="E24" s="220"/>
      <c r="F24" s="220"/>
      <c r="G24" s="221"/>
      <c r="H24" s="50"/>
      <c r="I24" s="51" t="str">
        <f>IF(H25="","",IF(H25=J25,"△",IF(H25&gt;=J25,"○","×")))</f>
        <v/>
      </c>
      <c r="J24" s="52"/>
      <c r="K24" s="53"/>
      <c r="L24" s="51" t="str">
        <f>IF(K25="","",IF(K25=M25,"△",IF(K25&gt;=M25,"○","×")))</f>
        <v/>
      </c>
      <c r="M24" s="53"/>
      <c r="N24" s="224" t="str">
        <f>IF(AND(I24="",L24=""),"",COUNTIF(E24:M24,"○"))</f>
        <v/>
      </c>
      <c r="O24" s="183" t="str">
        <f>IF(AND(I24="",L24=""),"",COUNTIF(E24:M24,"△"))</f>
        <v/>
      </c>
      <c r="P24" s="184" t="str">
        <f>IF(AND(I24="",L24=""),"",COUNTIF(E24:M24,"×"))</f>
        <v/>
      </c>
      <c r="Q24" s="170" t="str">
        <f>IF(N24="","",(N24*3)+(O24*1))</f>
        <v/>
      </c>
      <c r="R24" s="185" t="str">
        <f>IF(N24="","",SUM(H25,K25))</f>
        <v/>
      </c>
      <c r="S24" s="185" t="str">
        <f>IF(N24="","",SUM(J25,M25))</f>
        <v/>
      </c>
      <c r="T24" s="170" t="str">
        <f>IF(N24="","",R24-S24)</f>
        <v/>
      </c>
      <c r="U24" s="172" t="str">
        <f>IF(V24="","",RANK(V24,$V24:$V29,0))</f>
        <v/>
      </c>
      <c r="V24" s="186" t="str">
        <f>IF(T24="","",$Q24*100+$T24*10+R24)</f>
        <v/>
      </c>
    </row>
    <row r="25" spans="1:22" ht="22.5" customHeight="1" x14ac:dyDescent="0.2">
      <c r="A25" s="216"/>
      <c r="B25" s="217"/>
      <c r="C25" s="218"/>
      <c r="D25" s="219"/>
      <c r="E25" s="222"/>
      <c r="F25" s="222"/>
      <c r="G25" s="223"/>
      <c r="H25" s="54" t="str">
        <f>IF(G27="","",G27)</f>
        <v/>
      </c>
      <c r="I25" s="55" t="s">
        <v>82</v>
      </c>
      <c r="J25" s="56" t="str">
        <f>IF(E27="","",E27)</f>
        <v/>
      </c>
      <c r="K25" s="54" t="str">
        <f>IF(G29="","",G29)</f>
        <v/>
      </c>
      <c r="L25" s="55" t="s">
        <v>83</v>
      </c>
      <c r="M25" s="55" t="str">
        <f>IF(E29="","",E29)</f>
        <v/>
      </c>
      <c r="N25" s="224"/>
      <c r="O25" s="184"/>
      <c r="P25" s="171"/>
      <c r="Q25" s="175"/>
      <c r="R25" s="170"/>
      <c r="S25" s="170"/>
      <c r="T25" s="171"/>
      <c r="U25" s="173"/>
      <c r="V25" s="186"/>
    </row>
    <row r="26" spans="1:22" ht="22.5" customHeight="1" x14ac:dyDescent="0.2">
      <c r="A26" s="216" t="s">
        <v>84</v>
      </c>
      <c r="B26" s="225" t="s">
        <v>91</v>
      </c>
      <c r="C26" s="226"/>
      <c r="D26" s="227"/>
      <c r="E26" s="57"/>
      <c r="F26" s="51" t="str">
        <f>IF(E27="","",IF(E27=G27,"△",IF(E27&gt;=G27,"○","×")))</f>
        <v/>
      </c>
      <c r="G26" s="58"/>
      <c r="H26" s="220"/>
      <c r="I26" s="220"/>
      <c r="J26" s="221"/>
      <c r="K26" s="53"/>
      <c r="L26" s="51" t="str">
        <f>IF(K27="","",IF(K27=M27,"△",IF(K27&gt;=M27,"○","×")))</f>
        <v/>
      </c>
      <c r="M26" s="53"/>
      <c r="N26" s="231" t="str">
        <f>IF(AND(F26="",L26=""),"",COUNTIF(E26:M26,"○"))</f>
        <v/>
      </c>
      <c r="O26" s="183" t="str">
        <f>IF(AND(F26="",L26=""),"",COUNTIF(E26:M26,"△"))</f>
        <v/>
      </c>
      <c r="P26" s="171" t="str">
        <f>IF(AND(F26="",L26=""),"",COUNTIF(E26:M26,"×"))</f>
        <v/>
      </c>
      <c r="Q26" s="175" t="str">
        <f>IF(N26="","",(N26*3)+(O26*1))</f>
        <v/>
      </c>
      <c r="R26" s="174" t="str">
        <f>IF(N26="","",SUM(E27,K27))</f>
        <v/>
      </c>
      <c r="S26" s="174" t="str">
        <f>IF(N26="","",SUM(G27,M27))</f>
        <v/>
      </c>
      <c r="T26" s="175" t="str">
        <f>IF(N26="","",R26-S26)</f>
        <v/>
      </c>
      <c r="U26" s="176" t="str">
        <f>IF(V26="","",RANK(V26,$V24:$V29,0))</f>
        <v/>
      </c>
      <c r="V26" s="186" t="str">
        <f>IF(T26="","",$Q26*100+$T26*10+R26)</f>
        <v/>
      </c>
    </row>
    <row r="27" spans="1:22" ht="22.5" customHeight="1" x14ac:dyDescent="0.2">
      <c r="A27" s="216"/>
      <c r="B27" s="228"/>
      <c r="C27" s="229"/>
      <c r="D27" s="230"/>
      <c r="E27" s="59"/>
      <c r="F27" s="60" t="s">
        <v>82</v>
      </c>
      <c r="G27" s="61"/>
      <c r="H27" s="222"/>
      <c r="I27" s="222"/>
      <c r="J27" s="223"/>
      <c r="K27" s="54" t="str">
        <f>IF(J29="","",J29)</f>
        <v/>
      </c>
      <c r="L27" s="55" t="s">
        <v>72</v>
      </c>
      <c r="M27" s="55" t="str">
        <f>IF(H29="","",H29)</f>
        <v/>
      </c>
      <c r="N27" s="232"/>
      <c r="O27" s="184"/>
      <c r="P27" s="171"/>
      <c r="Q27" s="175"/>
      <c r="R27" s="170"/>
      <c r="S27" s="170"/>
      <c r="T27" s="175"/>
      <c r="U27" s="176"/>
      <c r="V27" s="186"/>
    </row>
    <row r="28" spans="1:22" ht="22.5" customHeight="1" x14ac:dyDescent="0.2">
      <c r="A28" s="216" t="s">
        <v>85</v>
      </c>
      <c r="B28" s="225" t="s">
        <v>92</v>
      </c>
      <c r="C28" s="226"/>
      <c r="D28" s="227"/>
      <c r="E28" s="57"/>
      <c r="F28" s="62" t="str">
        <f>IF(E29="","",IF(E29=G29,"△",IF(E29&gt;=G29,"○","×")))</f>
        <v/>
      </c>
      <c r="G28" s="63"/>
      <c r="H28" s="64"/>
      <c r="I28" s="62" t="str">
        <f>IF(H29="","",IF(H29=J29,"△",IF(H29&gt;=J29,"○","×")))</f>
        <v/>
      </c>
      <c r="J28" s="63"/>
      <c r="K28" s="234"/>
      <c r="L28" s="234"/>
      <c r="M28" s="234"/>
      <c r="N28" s="231" t="str">
        <f>IF(AND(F28="",I28=""),"",COUNTIF(E28:M28,"○"))</f>
        <v/>
      </c>
      <c r="O28" s="177" t="str">
        <f>IF(AND(F28="",I28=""),"",COUNTIF(E28:M28,"△"))</f>
        <v/>
      </c>
      <c r="P28" s="171" t="str">
        <f>IF(AND(F28="",I28=""),"",COUNTIF(E28:M28,"×"))</f>
        <v/>
      </c>
      <c r="Q28" s="175" t="str">
        <f>IF(N28="","",(N28*3)+(O28*1))</f>
        <v/>
      </c>
      <c r="R28" s="174" t="str">
        <f>IF(N28="","",SUM(E29,H29))</f>
        <v/>
      </c>
      <c r="S28" s="174" t="str">
        <f>IF(N28="","",SUM(G29,J29))</f>
        <v/>
      </c>
      <c r="T28" s="175" t="str">
        <f>IF(N28="","",R28-S28)</f>
        <v/>
      </c>
      <c r="U28" s="176" t="str">
        <f>IF(V28="","",RANK(V28,$V24:$V29,0))</f>
        <v/>
      </c>
      <c r="V28" s="186" t="str">
        <f>IF(T28="","",$Q28*100+$T28*10+R28)</f>
        <v/>
      </c>
    </row>
    <row r="29" spans="1:22" ht="22.5" customHeight="1" thickBot="1" x14ac:dyDescent="0.25">
      <c r="A29" s="216"/>
      <c r="B29" s="213"/>
      <c r="C29" s="233"/>
      <c r="D29" s="212"/>
      <c r="E29" s="65"/>
      <c r="F29" s="66" t="s">
        <v>72</v>
      </c>
      <c r="G29" s="67"/>
      <c r="H29" s="65"/>
      <c r="I29" s="66" t="s">
        <v>75</v>
      </c>
      <c r="J29" s="67"/>
      <c r="K29" s="235"/>
      <c r="L29" s="235"/>
      <c r="M29" s="235"/>
      <c r="N29" s="209"/>
      <c r="O29" s="178"/>
      <c r="P29" s="179"/>
      <c r="Q29" s="180"/>
      <c r="R29" s="181"/>
      <c r="S29" s="181"/>
      <c r="T29" s="179"/>
      <c r="U29" s="182"/>
      <c r="V29" s="186"/>
    </row>
    <row r="30" spans="1:22" ht="22.5" customHeight="1" thickBot="1" x14ac:dyDescent="0.25">
      <c r="A30" s="68"/>
      <c r="B30" s="150" t="s">
        <v>161</v>
      </c>
    </row>
    <row r="31" spans="1:22" ht="22.5" customHeight="1" x14ac:dyDescent="0.2">
      <c r="A31" s="68"/>
      <c r="B31" s="195" t="s">
        <v>93</v>
      </c>
      <c r="C31" s="196"/>
      <c r="D31" s="197"/>
      <c r="E31" s="201" t="str">
        <f>IF(B33="","",B33)</f>
        <v>MareFC</v>
      </c>
      <c r="F31" s="196"/>
      <c r="G31" s="202"/>
      <c r="H31" s="204" t="str">
        <f>IF(B35="","",B35)</f>
        <v>三島VFC</v>
      </c>
      <c r="I31" s="205"/>
      <c r="J31" s="206"/>
      <c r="K31" s="210" t="str">
        <f>IF(B37="","",B37)</f>
        <v>函南・函南東</v>
      </c>
      <c r="L31" s="205"/>
      <c r="M31" s="211"/>
      <c r="N31" s="214" t="s">
        <v>62</v>
      </c>
      <c r="O31" s="187" t="s">
        <v>63</v>
      </c>
      <c r="P31" s="187" t="s">
        <v>64</v>
      </c>
      <c r="Q31" s="187" t="s">
        <v>65</v>
      </c>
      <c r="R31" s="187" t="s">
        <v>24</v>
      </c>
      <c r="S31" s="187" t="s">
        <v>66</v>
      </c>
      <c r="T31" s="189" t="s">
        <v>67</v>
      </c>
      <c r="U31" s="191" t="s">
        <v>68</v>
      </c>
      <c r="V31" s="49"/>
    </row>
    <row r="32" spans="1:22" ht="22.5" customHeight="1" thickBot="1" x14ac:dyDescent="0.25">
      <c r="A32" s="68"/>
      <c r="B32" s="198"/>
      <c r="C32" s="199"/>
      <c r="D32" s="200"/>
      <c r="E32" s="198"/>
      <c r="F32" s="199"/>
      <c r="G32" s="203"/>
      <c r="H32" s="207"/>
      <c r="I32" s="208"/>
      <c r="J32" s="209"/>
      <c r="K32" s="212"/>
      <c r="L32" s="208"/>
      <c r="M32" s="213"/>
      <c r="N32" s="215"/>
      <c r="O32" s="188"/>
      <c r="P32" s="188"/>
      <c r="Q32" s="188"/>
      <c r="R32" s="188"/>
      <c r="S32" s="188"/>
      <c r="T32" s="190"/>
      <c r="U32" s="192"/>
      <c r="V32" s="49"/>
    </row>
    <row r="33" spans="1:22" ht="22.5" customHeight="1" x14ac:dyDescent="0.2">
      <c r="A33" s="68"/>
      <c r="B33" s="195" t="s">
        <v>94</v>
      </c>
      <c r="C33" s="196"/>
      <c r="D33" s="197"/>
      <c r="E33" s="220"/>
      <c r="F33" s="220"/>
      <c r="G33" s="221"/>
      <c r="H33" s="50"/>
      <c r="I33" s="51" t="str">
        <f>IF(H34="","",IF(H34=J34,"△",IF(H34&gt;=J34,"○","×")))</f>
        <v/>
      </c>
      <c r="J33" s="52"/>
      <c r="K33" s="53"/>
      <c r="L33" s="51" t="str">
        <f>IF(K34="","",IF(K34=M34,"△",IF(K34&gt;=M34,"○","×")))</f>
        <v/>
      </c>
      <c r="M33" s="53"/>
      <c r="N33" s="224" t="str">
        <f>IF(AND(I33="",L33=""),"",COUNTIF(E33:M33,"○"))</f>
        <v/>
      </c>
      <c r="O33" s="183" t="str">
        <f>IF(AND(I33="",L33=""),"",COUNTIF(E33:M33,"△"))</f>
        <v/>
      </c>
      <c r="P33" s="184" t="str">
        <f>IF(AND(I33="",L33=""),"",COUNTIF(E33:M33,"×"))</f>
        <v/>
      </c>
      <c r="Q33" s="170" t="str">
        <f>IF(N33="","",(N33*3)+(O33*1))</f>
        <v/>
      </c>
      <c r="R33" s="185" t="str">
        <f>IF(N33="","",SUM(H34,K34))</f>
        <v/>
      </c>
      <c r="S33" s="185" t="str">
        <f>IF(N33="","",SUM(J34,M34))</f>
        <v/>
      </c>
      <c r="T33" s="170" t="str">
        <f>IF(N33="","",R33-S33)</f>
        <v/>
      </c>
      <c r="U33" s="172" t="str">
        <f>IF(V33="","",RANK(V33,$V33:$V38,0))</f>
        <v/>
      </c>
      <c r="V33" s="186" t="str">
        <f>IF(T33="","",$Q33*100+$T33*10+R33)</f>
        <v/>
      </c>
    </row>
    <row r="34" spans="1:22" ht="22.5" customHeight="1" x14ac:dyDescent="0.2">
      <c r="A34" s="68"/>
      <c r="B34" s="217"/>
      <c r="C34" s="218"/>
      <c r="D34" s="219"/>
      <c r="E34" s="222"/>
      <c r="F34" s="222"/>
      <c r="G34" s="223"/>
      <c r="H34" s="54" t="str">
        <f>IF(G36="","",G36)</f>
        <v/>
      </c>
      <c r="I34" s="55" t="s">
        <v>71</v>
      </c>
      <c r="J34" s="56" t="str">
        <f>IF(E36="","",E36)</f>
        <v/>
      </c>
      <c r="K34" s="54" t="str">
        <f>IF(G38="","",G38)</f>
        <v/>
      </c>
      <c r="L34" s="55" t="s">
        <v>72</v>
      </c>
      <c r="M34" s="55" t="str">
        <f>IF(E38="","",E38)</f>
        <v/>
      </c>
      <c r="N34" s="224"/>
      <c r="O34" s="184"/>
      <c r="P34" s="171"/>
      <c r="Q34" s="175"/>
      <c r="R34" s="170"/>
      <c r="S34" s="170"/>
      <c r="T34" s="171"/>
      <c r="U34" s="173"/>
      <c r="V34" s="186"/>
    </row>
    <row r="35" spans="1:22" ht="22.5" customHeight="1" x14ac:dyDescent="0.2">
      <c r="A35" s="68"/>
      <c r="B35" s="225" t="s">
        <v>95</v>
      </c>
      <c r="C35" s="226"/>
      <c r="D35" s="227"/>
      <c r="E35" s="57"/>
      <c r="F35" s="51" t="str">
        <f>IF(E36="","",IF(E36=G36,"△",IF(E36&gt;=G36,"○","×")))</f>
        <v/>
      </c>
      <c r="G35" s="58"/>
      <c r="H35" s="220"/>
      <c r="I35" s="220"/>
      <c r="J35" s="221"/>
      <c r="K35" s="53"/>
      <c r="L35" s="51" t="str">
        <f>IF(K36="","",IF(K36=M36,"△",IF(K36&gt;=M36,"○","×")))</f>
        <v/>
      </c>
      <c r="M35" s="53"/>
      <c r="N35" s="231" t="str">
        <f>IF(AND(F35="",L35=""),"",COUNTIF(E35:M35,"○"))</f>
        <v/>
      </c>
      <c r="O35" s="183" t="str">
        <f>IF(AND(F35="",L35=""),"",COUNTIF(E35:M35,"△"))</f>
        <v/>
      </c>
      <c r="P35" s="171" t="str">
        <f>IF(AND(F35="",L35=""),"",COUNTIF(E35:M35,"×"))</f>
        <v/>
      </c>
      <c r="Q35" s="175" t="str">
        <f>IF(N35="","",(N35*3)+(O35*1))</f>
        <v/>
      </c>
      <c r="R35" s="174" t="str">
        <f>IF(N35="","",SUM(E36,K36))</f>
        <v/>
      </c>
      <c r="S35" s="174" t="str">
        <f>IF(N35="","",SUM(G36,M36))</f>
        <v/>
      </c>
      <c r="T35" s="175" t="str">
        <f>IF(N35="","",R35-S35)</f>
        <v/>
      </c>
      <c r="U35" s="176" t="str">
        <f>IF(V35="","",RANK(V35,$V33:$V38,0))</f>
        <v/>
      </c>
      <c r="V35" s="186" t="str">
        <f>IF(T35="","",$Q35*100+$T35*10+R35)</f>
        <v/>
      </c>
    </row>
    <row r="36" spans="1:22" ht="22.5" customHeight="1" x14ac:dyDescent="0.2">
      <c r="A36" s="68"/>
      <c r="B36" s="228"/>
      <c r="C36" s="229"/>
      <c r="D36" s="230"/>
      <c r="E36" s="59"/>
      <c r="F36" s="60" t="s">
        <v>75</v>
      </c>
      <c r="G36" s="61"/>
      <c r="H36" s="222"/>
      <c r="I36" s="222"/>
      <c r="J36" s="223"/>
      <c r="K36" s="54" t="str">
        <f>IF(J38="","",J38)</f>
        <v/>
      </c>
      <c r="L36" s="55" t="s">
        <v>72</v>
      </c>
      <c r="M36" s="55" t="str">
        <f>IF(H38="","",H38)</f>
        <v/>
      </c>
      <c r="N36" s="232"/>
      <c r="O36" s="184"/>
      <c r="P36" s="171"/>
      <c r="Q36" s="175"/>
      <c r="R36" s="170"/>
      <c r="S36" s="170"/>
      <c r="T36" s="175"/>
      <c r="U36" s="176"/>
      <c r="V36" s="186"/>
    </row>
    <row r="37" spans="1:22" ht="22.5" customHeight="1" x14ac:dyDescent="0.2">
      <c r="A37" s="68"/>
      <c r="B37" s="225" t="s">
        <v>43</v>
      </c>
      <c r="C37" s="226"/>
      <c r="D37" s="227"/>
      <c r="E37" s="57"/>
      <c r="F37" s="62" t="str">
        <f>IF(E38="","",IF(E38=G38,"△",IF(E38&gt;=G38,"○","×")))</f>
        <v/>
      </c>
      <c r="G37" s="63"/>
      <c r="H37" s="64"/>
      <c r="I37" s="62" t="str">
        <f>IF(H38="","",IF(H38=J38,"△",IF(H38&gt;=J38,"○","×")))</f>
        <v/>
      </c>
      <c r="J37" s="63"/>
      <c r="K37" s="234"/>
      <c r="L37" s="234"/>
      <c r="M37" s="234"/>
      <c r="N37" s="231" t="str">
        <f>IF(AND(F37="",I37=""),"",COUNTIF(E37:M37,"○"))</f>
        <v/>
      </c>
      <c r="O37" s="177" t="str">
        <f>IF(AND(F37="",I37=""),"",COUNTIF(E37:M37,"△"))</f>
        <v/>
      </c>
      <c r="P37" s="171" t="str">
        <f>IF(AND(F37="",I37=""),"",COUNTIF(E37:M37,"×"))</f>
        <v/>
      </c>
      <c r="Q37" s="175" t="str">
        <f>IF(N37="","",(N37*3)+(O37*1))</f>
        <v/>
      </c>
      <c r="R37" s="174" t="str">
        <f>IF(N37="","",SUM(E38,H38))</f>
        <v/>
      </c>
      <c r="S37" s="174" t="str">
        <f>IF(N37="","",SUM(G38,J38))</f>
        <v/>
      </c>
      <c r="T37" s="175" t="str">
        <f>IF(N37="","",R37-S37)</f>
        <v/>
      </c>
      <c r="U37" s="176" t="str">
        <f>IF(V37="","",RANK(V37,$V33:$V38,0))</f>
        <v/>
      </c>
      <c r="V37" s="186" t="str">
        <f>IF(T37="","",$Q37*100+$T37*10+R37)</f>
        <v/>
      </c>
    </row>
    <row r="38" spans="1:22" ht="22.5" customHeight="1" thickBot="1" x14ac:dyDescent="0.25">
      <c r="A38" s="68"/>
      <c r="B38" s="213"/>
      <c r="C38" s="233"/>
      <c r="D38" s="212"/>
      <c r="E38" s="65"/>
      <c r="F38" s="66" t="s">
        <v>72</v>
      </c>
      <c r="G38" s="67"/>
      <c r="H38" s="65"/>
      <c r="I38" s="66" t="s">
        <v>77</v>
      </c>
      <c r="J38" s="67"/>
      <c r="K38" s="235"/>
      <c r="L38" s="235"/>
      <c r="M38" s="235"/>
      <c r="N38" s="209"/>
      <c r="O38" s="178"/>
      <c r="P38" s="179"/>
      <c r="Q38" s="180"/>
      <c r="R38" s="181"/>
      <c r="S38" s="181"/>
      <c r="T38" s="179"/>
      <c r="U38" s="182"/>
      <c r="V38" s="186"/>
    </row>
    <row r="39" spans="1:22" ht="22.5" customHeight="1" thickBot="1" x14ac:dyDescent="0.25">
      <c r="A39" s="68"/>
      <c r="B39" s="150" t="s">
        <v>159</v>
      </c>
      <c r="C39" s="71"/>
      <c r="D39" s="71"/>
      <c r="E39" s="71"/>
      <c r="F39" s="71"/>
      <c r="G39" s="70"/>
      <c r="H39" s="70"/>
      <c r="I39" s="70"/>
      <c r="J39" s="70"/>
      <c r="L39" s="70"/>
      <c r="N39" s="70"/>
      <c r="O39" s="70"/>
      <c r="P39" s="70"/>
      <c r="Q39" s="70"/>
      <c r="R39" s="70"/>
      <c r="S39" s="69"/>
    </row>
    <row r="40" spans="1:22" ht="22.5" customHeight="1" x14ac:dyDescent="0.2">
      <c r="B40" s="195" t="s">
        <v>96</v>
      </c>
      <c r="C40" s="196"/>
      <c r="D40" s="197"/>
      <c r="E40" s="201" t="str">
        <f>IF(B42="","",B42)</f>
        <v>エスパルス</v>
      </c>
      <c r="F40" s="196"/>
      <c r="G40" s="202"/>
      <c r="H40" s="204" t="str">
        <f>IF(B44="","",B44)</f>
        <v>サンライズ</v>
      </c>
      <c r="I40" s="205"/>
      <c r="J40" s="206"/>
      <c r="K40" s="210" t="str">
        <f>IF(B46="","",B46)</f>
        <v>長伏</v>
      </c>
      <c r="L40" s="205"/>
      <c r="M40" s="211"/>
      <c r="N40" s="214" t="s">
        <v>62</v>
      </c>
      <c r="O40" s="187" t="s">
        <v>63</v>
      </c>
      <c r="P40" s="187" t="s">
        <v>64</v>
      </c>
      <c r="Q40" s="187" t="s">
        <v>65</v>
      </c>
      <c r="R40" s="187" t="s">
        <v>24</v>
      </c>
      <c r="S40" s="187" t="s">
        <v>66</v>
      </c>
      <c r="T40" s="189" t="s">
        <v>67</v>
      </c>
      <c r="U40" s="191" t="s">
        <v>68</v>
      </c>
      <c r="V40" s="49"/>
    </row>
    <row r="41" spans="1:22" ht="22.5" customHeight="1" thickBot="1" x14ac:dyDescent="0.25">
      <c r="B41" s="198"/>
      <c r="C41" s="199"/>
      <c r="D41" s="200"/>
      <c r="E41" s="198"/>
      <c r="F41" s="199"/>
      <c r="G41" s="203"/>
      <c r="H41" s="207"/>
      <c r="I41" s="208"/>
      <c r="J41" s="209"/>
      <c r="K41" s="212"/>
      <c r="L41" s="208"/>
      <c r="M41" s="213"/>
      <c r="N41" s="215"/>
      <c r="O41" s="188"/>
      <c r="P41" s="188"/>
      <c r="Q41" s="188"/>
      <c r="R41" s="188"/>
      <c r="S41" s="188"/>
      <c r="T41" s="190"/>
      <c r="U41" s="192"/>
      <c r="V41" s="49"/>
    </row>
    <row r="42" spans="1:22" ht="22.5" customHeight="1" x14ac:dyDescent="0.2">
      <c r="B42" s="195" t="s">
        <v>111</v>
      </c>
      <c r="C42" s="196"/>
      <c r="D42" s="197"/>
      <c r="E42" s="220"/>
      <c r="F42" s="220"/>
      <c r="G42" s="221"/>
      <c r="H42" s="50"/>
      <c r="I42" s="51" t="str">
        <f>IF(H43="","",IF(H43=J43,"△",IF(H43&gt;=J43,"○","×")))</f>
        <v/>
      </c>
      <c r="J42" s="52"/>
      <c r="K42" s="53"/>
      <c r="L42" s="51" t="str">
        <f>IF(K43="","",IF(K43=M43,"△",IF(K43&gt;=M43,"○","×")))</f>
        <v/>
      </c>
      <c r="M42" s="53"/>
      <c r="N42" s="224" t="str">
        <f>IF(AND(I42="",L42=""),"",COUNTIF(E42:M42,"○"))</f>
        <v/>
      </c>
      <c r="O42" s="183" t="str">
        <f>IF(AND(I42="",L42=""),"",COUNTIF(E42:M42,"△"))</f>
        <v/>
      </c>
      <c r="P42" s="184" t="str">
        <f>IF(AND(I42="",L42=""),"",COUNTIF(E42:M42,"×"))</f>
        <v/>
      </c>
      <c r="Q42" s="170" t="str">
        <f>IF(N42="","",(N42*3)+(O42*1))</f>
        <v/>
      </c>
      <c r="R42" s="185" t="str">
        <f>IF(N42="","",SUM(H43,K43))</f>
        <v/>
      </c>
      <c r="S42" s="185" t="str">
        <f>IF(N42="","",SUM(J43,M43))</f>
        <v/>
      </c>
      <c r="T42" s="170" t="str">
        <f>IF(N42="","",R42-S42)</f>
        <v/>
      </c>
      <c r="U42" s="172" t="str">
        <f>IF(V42="","",RANK(V42,$V42:$V47,0))</f>
        <v/>
      </c>
      <c r="V42" s="186" t="str">
        <f>IF(T42="","",$Q42*100+$T42*10+R42)</f>
        <v/>
      </c>
    </row>
    <row r="43" spans="1:22" ht="22.5" customHeight="1" x14ac:dyDescent="0.2">
      <c r="B43" s="217"/>
      <c r="C43" s="218"/>
      <c r="D43" s="219"/>
      <c r="E43" s="222"/>
      <c r="F43" s="222"/>
      <c r="G43" s="223"/>
      <c r="H43" s="54" t="str">
        <f>IF(G45="","",G45)</f>
        <v/>
      </c>
      <c r="I43" s="55" t="s">
        <v>71</v>
      </c>
      <c r="J43" s="56" t="str">
        <f>IF(E45="","",E45)</f>
        <v/>
      </c>
      <c r="K43" s="54" t="str">
        <f>IF(G47="","",G47)</f>
        <v/>
      </c>
      <c r="L43" s="55" t="s">
        <v>72</v>
      </c>
      <c r="M43" s="55" t="str">
        <f>IF(E47="","",E47)</f>
        <v/>
      </c>
      <c r="N43" s="224"/>
      <c r="O43" s="184"/>
      <c r="P43" s="171"/>
      <c r="Q43" s="175"/>
      <c r="R43" s="170"/>
      <c r="S43" s="170"/>
      <c r="T43" s="171"/>
      <c r="U43" s="173"/>
      <c r="V43" s="186"/>
    </row>
    <row r="44" spans="1:22" ht="22.5" customHeight="1" x14ac:dyDescent="0.2">
      <c r="B44" s="225" t="s">
        <v>70</v>
      </c>
      <c r="C44" s="226"/>
      <c r="D44" s="227"/>
      <c r="E44" s="57"/>
      <c r="F44" s="51" t="str">
        <f>IF(E45="","",IF(E45=G45,"△",IF(E45&gt;=G45,"○","×")))</f>
        <v/>
      </c>
      <c r="G44" s="58"/>
      <c r="H44" s="220"/>
      <c r="I44" s="220"/>
      <c r="J44" s="221"/>
      <c r="K44" s="53"/>
      <c r="L44" s="51" t="str">
        <f>IF(K45="","",IF(K45=M45,"△",IF(K45&gt;=M45,"○","×")))</f>
        <v/>
      </c>
      <c r="M44" s="53"/>
      <c r="N44" s="231" t="str">
        <f>IF(AND(F44="",L44=""),"",COUNTIF(E44:M44,"○"))</f>
        <v/>
      </c>
      <c r="O44" s="183" t="str">
        <f>IF(AND(F44="",L44=""),"",COUNTIF(E44:M44,"△"))</f>
        <v/>
      </c>
      <c r="P44" s="171" t="str">
        <f>IF(AND(F44="",L44=""),"",COUNTIF(E44:M44,"×"))</f>
        <v/>
      </c>
      <c r="Q44" s="175" t="str">
        <f>IF(N44="","",(N44*3)+(O44*1))</f>
        <v/>
      </c>
      <c r="R44" s="174" t="str">
        <f>IF(N44="","",SUM(E45,K45))</f>
        <v/>
      </c>
      <c r="S44" s="174" t="str">
        <f>IF(N44="","",SUM(G45,M45))</f>
        <v/>
      </c>
      <c r="T44" s="175" t="str">
        <f>IF(N44="","",R44-S44)</f>
        <v/>
      </c>
      <c r="U44" s="176" t="str">
        <f>IF(V44="","",RANK(V44,$V42:$V47,0))</f>
        <v/>
      </c>
      <c r="V44" s="186" t="str">
        <f>IF(T44="","",$Q44*100+$T44*10+R44)</f>
        <v/>
      </c>
    </row>
    <row r="45" spans="1:22" ht="22.5" customHeight="1" x14ac:dyDescent="0.2">
      <c r="B45" s="228"/>
      <c r="C45" s="229"/>
      <c r="D45" s="230"/>
      <c r="E45" s="59"/>
      <c r="F45" s="60" t="s">
        <v>75</v>
      </c>
      <c r="G45" s="61"/>
      <c r="H45" s="222"/>
      <c r="I45" s="222"/>
      <c r="J45" s="223"/>
      <c r="K45" s="54" t="str">
        <f>IF(J47="","",J47)</f>
        <v/>
      </c>
      <c r="L45" s="55" t="s">
        <v>72</v>
      </c>
      <c r="M45" s="55" t="str">
        <f>IF(H47="","",H47)</f>
        <v/>
      </c>
      <c r="N45" s="232"/>
      <c r="O45" s="184"/>
      <c r="P45" s="171"/>
      <c r="Q45" s="175"/>
      <c r="R45" s="170"/>
      <c r="S45" s="170"/>
      <c r="T45" s="175"/>
      <c r="U45" s="176"/>
      <c r="V45" s="186"/>
    </row>
    <row r="46" spans="1:22" ht="22.5" customHeight="1" x14ac:dyDescent="0.2">
      <c r="B46" s="225" t="s">
        <v>97</v>
      </c>
      <c r="C46" s="226"/>
      <c r="D46" s="227"/>
      <c r="E46" s="57"/>
      <c r="F46" s="62" t="str">
        <f>IF(E47="","",IF(E47=G47,"△",IF(E47&gt;=G47,"○","×")))</f>
        <v/>
      </c>
      <c r="G46" s="63"/>
      <c r="H46" s="64"/>
      <c r="I46" s="62" t="str">
        <f>IF(H47="","",IF(H47=J47,"△",IF(H47&gt;=J47,"○","×")))</f>
        <v/>
      </c>
      <c r="J46" s="63"/>
      <c r="K46" s="234"/>
      <c r="L46" s="234"/>
      <c r="M46" s="234"/>
      <c r="N46" s="231" t="str">
        <f>IF(AND(F46="",I46=""),"",COUNTIF(E46:M46,"○"))</f>
        <v/>
      </c>
      <c r="O46" s="177" t="str">
        <f>IF(AND(F46="",I46=""),"",COUNTIF(E46:M46,"△"))</f>
        <v/>
      </c>
      <c r="P46" s="171" t="str">
        <f>IF(AND(F46="",I46=""),"",COUNTIF(E46:M46,"×"))</f>
        <v/>
      </c>
      <c r="Q46" s="175" t="str">
        <f>IF(N46="","",(N46*3)+(O46*1))</f>
        <v/>
      </c>
      <c r="R46" s="174" t="str">
        <f>IF(N46="","",SUM(E47,H47))</f>
        <v/>
      </c>
      <c r="S46" s="174" t="str">
        <f>IF(N46="","",SUM(G47,J47))</f>
        <v/>
      </c>
      <c r="T46" s="175" t="str">
        <f>IF(N46="","",R46-S46)</f>
        <v/>
      </c>
      <c r="U46" s="176" t="str">
        <f>IF(V46="","",RANK(V46,$V42:$V47,0))</f>
        <v/>
      </c>
      <c r="V46" s="186" t="str">
        <f>IF(T46="","",$Q46*100+$T46*10+R46)</f>
        <v/>
      </c>
    </row>
    <row r="47" spans="1:22" ht="22.5" customHeight="1" thickBot="1" x14ac:dyDescent="0.25">
      <c r="B47" s="213"/>
      <c r="C47" s="233"/>
      <c r="D47" s="212"/>
      <c r="E47" s="65"/>
      <c r="F47" s="66" t="s">
        <v>72</v>
      </c>
      <c r="G47" s="67"/>
      <c r="H47" s="65"/>
      <c r="I47" s="66" t="s">
        <v>77</v>
      </c>
      <c r="J47" s="67"/>
      <c r="K47" s="235"/>
      <c r="L47" s="235"/>
      <c r="M47" s="235"/>
      <c r="N47" s="209"/>
      <c r="O47" s="178"/>
      <c r="P47" s="179"/>
      <c r="Q47" s="180"/>
      <c r="R47" s="181"/>
      <c r="S47" s="181"/>
      <c r="T47" s="179"/>
      <c r="U47" s="182"/>
      <c r="V47" s="186"/>
    </row>
    <row r="48" spans="1:22" ht="22.5" customHeight="1" thickBot="1" x14ac:dyDescent="0.25">
      <c r="B48" s="150" t="s">
        <v>161</v>
      </c>
    </row>
    <row r="49" spans="2:22" ht="22.5" customHeight="1" x14ac:dyDescent="0.2">
      <c r="B49" s="195" t="s">
        <v>98</v>
      </c>
      <c r="C49" s="196"/>
      <c r="D49" s="197"/>
      <c r="E49" s="201" t="str">
        <f>IF(B51="","",B51)</f>
        <v>ＦＥＲＺＡ</v>
      </c>
      <c r="F49" s="196"/>
      <c r="G49" s="202"/>
      <c r="H49" s="204" t="str">
        <f>IF(B53="","",B53)</f>
        <v>長岡</v>
      </c>
      <c r="I49" s="205"/>
      <c r="J49" s="206"/>
      <c r="K49" s="210" t="str">
        <f>IF(B55="","",B55)</f>
        <v>北上</v>
      </c>
      <c r="L49" s="205"/>
      <c r="M49" s="211"/>
      <c r="N49" s="214" t="s">
        <v>62</v>
      </c>
      <c r="O49" s="187" t="s">
        <v>63</v>
      </c>
      <c r="P49" s="187" t="s">
        <v>64</v>
      </c>
      <c r="Q49" s="187" t="s">
        <v>65</v>
      </c>
      <c r="R49" s="187" t="s">
        <v>24</v>
      </c>
      <c r="S49" s="187" t="s">
        <v>66</v>
      </c>
      <c r="T49" s="189" t="s">
        <v>67</v>
      </c>
      <c r="U49" s="191" t="s">
        <v>68</v>
      </c>
      <c r="V49" s="49"/>
    </row>
    <row r="50" spans="2:22" ht="22.5" customHeight="1" thickBot="1" x14ac:dyDescent="0.25">
      <c r="B50" s="198"/>
      <c r="C50" s="199"/>
      <c r="D50" s="200"/>
      <c r="E50" s="198"/>
      <c r="F50" s="199"/>
      <c r="G50" s="203"/>
      <c r="H50" s="207"/>
      <c r="I50" s="208"/>
      <c r="J50" s="209"/>
      <c r="K50" s="212"/>
      <c r="L50" s="208"/>
      <c r="M50" s="213"/>
      <c r="N50" s="215"/>
      <c r="O50" s="188"/>
      <c r="P50" s="188"/>
      <c r="Q50" s="188"/>
      <c r="R50" s="188"/>
      <c r="S50" s="188"/>
      <c r="T50" s="190"/>
      <c r="U50" s="192"/>
      <c r="V50" s="49"/>
    </row>
    <row r="51" spans="2:22" ht="22.5" customHeight="1" x14ac:dyDescent="0.2">
      <c r="B51" s="195" t="s">
        <v>100</v>
      </c>
      <c r="C51" s="196"/>
      <c r="D51" s="197"/>
      <c r="E51" s="220"/>
      <c r="F51" s="220"/>
      <c r="G51" s="221"/>
      <c r="H51" s="50"/>
      <c r="I51" s="51" t="str">
        <f>IF(H52="","",IF(H52=J52,"△",IF(H52&gt;=J52,"○","×")))</f>
        <v/>
      </c>
      <c r="J51" s="52"/>
      <c r="K51" s="53"/>
      <c r="L51" s="51" t="str">
        <f>IF(K52="","",IF(K52=M52,"△",IF(K52&gt;=M52,"○","×")))</f>
        <v/>
      </c>
      <c r="M51" s="53"/>
      <c r="N51" s="224" t="str">
        <f>IF(AND(I51="",L51=""),"",COUNTIF(E51:M51,"○"))</f>
        <v/>
      </c>
      <c r="O51" s="183" t="str">
        <f>IF(AND(I51="",L51=""),"",COUNTIF(E51:M51,"△"))</f>
        <v/>
      </c>
      <c r="P51" s="184" t="str">
        <f>IF(AND(I51="",L51=""),"",COUNTIF(E51:M51,"×"))</f>
        <v/>
      </c>
      <c r="Q51" s="170" t="str">
        <f>IF(N51="","",(N51*3)+(O51*1))</f>
        <v/>
      </c>
      <c r="R51" s="185" t="str">
        <f>IF(N51="","",SUM(H52,K52))</f>
        <v/>
      </c>
      <c r="S51" s="185" t="str">
        <f>IF(N51="","",SUM(J52,M52))</f>
        <v/>
      </c>
      <c r="T51" s="170" t="str">
        <f>IF(N51="","",R51-S51)</f>
        <v/>
      </c>
      <c r="U51" s="172" t="str">
        <f>IF(V51="","",RANK(V51,$V51:$V56,0))</f>
        <v/>
      </c>
      <c r="V51" s="186" t="str">
        <f>IF(T51="","",$Q51*100+$T51*10+R51)</f>
        <v/>
      </c>
    </row>
    <row r="52" spans="2:22" ht="22.5" customHeight="1" x14ac:dyDescent="0.2">
      <c r="B52" s="217"/>
      <c r="C52" s="218"/>
      <c r="D52" s="219"/>
      <c r="E52" s="222"/>
      <c r="F52" s="222"/>
      <c r="G52" s="223"/>
      <c r="H52" s="54" t="str">
        <f>IF(G54="","",G54)</f>
        <v/>
      </c>
      <c r="I52" s="55" t="s">
        <v>71</v>
      </c>
      <c r="J52" s="56" t="str">
        <f>IF(E54="","",E54)</f>
        <v/>
      </c>
      <c r="K52" s="54" t="str">
        <f>IF(G56="","",G56)</f>
        <v/>
      </c>
      <c r="L52" s="55" t="s">
        <v>72</v>
      </c>
      <c r="M52" s="55" t="str">
        <f>IF(E56="","",E56)</f>
        <v/>
      </c>
      <c r="N52" s="224"/>
      <c r="O52" s="184"/>
      <c r="P52" s="171"/>
      <c r="Q52" s="175"/>
      <c r="R52" s="170"/>
      <c r="S52" s="170"/>
      <c r="T52" s="171"/>
      <c r="U52" s="173"/>
      <c r="V52" s="186"/>
    </row>
    <row r="53" spans="2:22" ht="22.5" customHeight="1" x14ac:dyDescent="0.2">
      <c r="B53" s="225" t="s">
        <v>44</v>
      </c>
      <c r="C53" s="226"/>
      <c r="D53" s="227"/>
      <c r="E53" s="57"/>
      <c r="F53" s="51" t="str">
        <f>IF(E54="","",IF(E54=G54,"△",IF(E54&gt;=G54,"○","×")))</f>
        <v/>
      </c>
      <c r="G53" s="58"/>
      <c r="H53" s="220"/>
      <c r="I53" s="220"/>
      <c r="J53" s="221"/>
      <c r="K53" s="53"/>
      <c r="L53" s="51" t="str">
        <f>IF(K54="","",IF(K54=M54,"△",IF(K54&gt;=M54,"○","×")))</f>
        <v/>
      </c>
      <c r="M53" s="53"/>
      <c r="N53" s="231" t="str">
        <f>IF(AND(F53="",L53=""),"",COUNTIF(E53:M53,"○"))</f>
        <v/>
      </c>
      <c r="O53" s="183" t="str">
        <f>IF(AND(F53="",L53=""),"",COUNTIF(E53:M53,"△"))</f>
        <v/>
      </c>
      <c r="P53" s="171" t="str">
        <f>IF(AND(F53="",L53=""),"",COUNTIF(E53:M53,"×"))</f>
        <v/>
      </c>
      <c r="Q53" s="175" t="str">
        <f>IF(N53="","",(N53*3)+(O53*1))</f>
        <v/>
      </c>
      <c r="R53" s="174" t="str">
        <f>IF(N53="","",SUM(E54,K54))</f>
        <v/>
      </c>
      <c r="S53" s="174" t="str">
        <f>IF(N53="","",SUM(G54,M54))</f>
        <v/>
      </c>
      <c r="T53" s="175" t="str">
        <f>IF(N53="","",R53-S53)</f>
        <v/>
      </c>
      <c r="U53" s="176" t="str">
        <f>IF(V53="","",RANK(V53,$V51:$V56,0))</f>
        <v/>
      </c>
      <c r="V53" s="186" t="str">
        <f>IF(T53="","",$Q53*100+$T53*10+R53)</f>
        <v/>
      </c>
    </row>
    <row r="54" spans="2:22" ht="22.5" customHeight="1" x14ac:dyDescent="0.2">
      <c r="B54" s="228"/>
      <c r="C54" s="229"/>
      <c r="D54" s="230"/>
      <c r="E54" s="59"/>
      <c r="F54" s="60" t="s">
        <v>75</v>
      </c>
      <c r="G54" s="61"/>
      <c r="H54" s="222"/>
      <c r="I54" s="222"/>
      <c r="J54" s="223"/>
      <c r="K54" s="54" t="str">
        <f>IF(J56="","",J56)</f>
        <v/>
      </c>
      <c r="L54" s="55" t="s">
        <v>72</v>
      </c>
      <c r="M54" s="55" t="str">
        <f>IF(H56="","",H56)</f>
        <v/>
      </c>
      <c r="N54" s="232"/>
      <c r="O54" s="184"/>
      <c r="P54" s="171"/>
      <c r="Q54" s="175"/>
      <c r="R54" s="170"/>
      <c r="S54" s="170"/>
      <c r="T54" s="175"/>
      <c r="U54" s="176"/>
      <c r="V54" s="186"/>
    </row>
    <row r="55" spans="2:22" ht="22.5" customHeight="1" x14ac:dyDescent="0.2">
      <c r="B55" s="225" t="s">
        <v>101</v>
      </c>
      <c r="C55" s="226"/>
      <c r="D55" s="227"/>
      <c r="E55" s="57"/>
      <c r="F55" s="62" t="str">
        <f>IF(E56="","",IF(E56=G56,"△",IF(E56&gt;=G56,"○","×")))</f>
        <v/>
      </c>
      <c r="G55" s="63"/>
      <c r="H55" s="64"/>
      <c r="I55" s="62" t="str">
        <f>IF(H56="","",IF(H56=J56,"△",IF(H56&gt;=J56,"○","×")))</f>
        <v/>
      </c>
      <c r="J55" s="63"/>
      <c r="K55" s="234"/>
      <c r="L55" s="234"/>
      <c r="M55" s="234"/>
      <c r="N55" s="231" t="str">
        <f>IF(AND(F55="",I55=""),"",COUNTIF(E55:M55,"○"))</f>
        <v/>
      </c>
      <c r="O55" s="177" t="str">
        <f>IF(AND(F55="",I55=""),"",COUNTIF(E55:M55,"△"))</f>
        <v/>
      </c>
      <c r="P55" s="171" t="str">
        <f>IF(AND(F55="",I55=""),"",COUNTIF(E55:M55,"×"))</f>
        <v/>
      </c>
      <c r="Q55" s="175" t="str">
        <f>IF(N55="","",(N55*3)+(O55*1))</f>
        <v/>
      </c>
      <c r="R55" s="174" t="str">
        <f>IF(N55="","",SUM(E56,H56))</f>
        <v/>
      </c>
      <c r="S55" s="174" t="str">
        <f>IF(N55="","",SUM(G56,J56))</f>
        <v/>
      </c>
      <c r="T55" s="175" t="str">
        <f>IF(N55="","",R55-S55)</f>
        <v/>
      </c>
      <c r="U55" s="176" t="str">
        <f>IF(V55="","",RANK(V55,$V51:$V56,0))</f>
        <v/>
      </c>
      <c r="V55" s="186" t="str">
        <f>IF(T55="","",$Q55*100+$T55*10+R55)</f>
        <v/>
      </c>
    </row>
    <row r="56" spans="2:22" ht="22.5" customHeight="1" thickBot="1" x14ac:dyDescent="0.25">
      <c r="B56" s="213"/>
      <c r="C56" s="233"/>
      <c r="D56" s="212"/>
      <c r="E56" s="65"/>
      <c r="F56" s="66" t="s">
        <v>72</v>
      </c>
      <c r="G56" s="67"/>
      <c r="H56" s="65"/>
      <c r="I56" s="66" t="s">
        <v>77</v>
      </c>
      <c r="J56" s="67"/>
      <c r="K56" s="235"/>
      <c r="L56" s="235"/>
      <c r="M56" s="235"/>
      <c r="N56" s="209"/>
      <c r="O56" s="178"/>
      <c r="P56" s="179"/>
      <c r="Q56" s="180"/>
      <c r="R56" s="181"/>
      <c r="S56" s="181"/>
      <c r="T56" s="179"/>
      <c r="U56" s="182"/>
      <c r="V56" s="186"/>
    </row>
    <row r="57" spans="2:22" ht="22.5" customHeight="1" thickBot="1" x14ac:dyDescent="0.25">
      <c r="B57" s="150" t="s">
        <v>160</v>
      </c>
    </row>
    <row r="58" spans="2:22" ht="22.5" customHeight="1" x14ac:dyDescent="0.2">
      <c r="B58" s="195" t="s">
        <v>99</v>
      </c>
      <c r="C58" s="196"/>
      <c r="D58" s="197"/>
      <c r="E58" s="201" t="str">
        <f>IF(B60="","",B60)</f>
        <v>山田</v>
      </c>
      <c r="F58" s="196"/>
      <c r="G58" s="202"/>
      <c r="H58" s="241" t="str">
        <f>IF(B62="","",B62)</f>
        <v>サウスフィールド伊豆南</v>
      </c>
      <c r="I58" s="242"/>
      <c r="J58" s="243"/>
      <c r="K58" s="210" t="str">
        <f>IF(B64="","",B64)</f>
        <v>錦田</v>
      </c>
      <c r="L58" s="205"/>
      <c r="M58" s="211"/>
      <c r="N58" s="214" t="s">
        <v>62</v>
      </c>
      <c r="O58" s="187" t="s">
        <v>63</v>
      </c>
      <c r="P58" s="187" t="s">
        <v>64</v>
      </c>
      <c r="Q58" s="187" t="s">
        <v>65</v>
      </c>
      <c r="R58" s="187" t="s">
        <v>24</v>
      </c>
      <c r="S58" s="187" t="s">
        <v>66</v>
      </c>
      <c r="T58" s="189" t="s">
        <v>67</v>
      </c>
      <c r="U58" s="191" t="s">
        <v>68</v>
      </c>
      <c r="V58" s="49"/>
    </row>
    <row r="59" spans="2:22" ht="22.5" customHeight="1" thickBot="1" x14ac:dyDescent="0.25">
      <c r="B59" s="198"/>
      <c r="C59" s="199"/>
      <c r="D59" s="200"/>
      <c r="E59" s="198"/>
      <c r="F59" s="199"/>
      <c r="G59" s="203"/>
      <c r="H59" s="244"/>
      <c r="I59" s="245"/>
      <c r="J59" s="246"/>
      <c r="K59" s="212"/>
      <c r="L59" s="208"/>
      <c r="M59" s="213"/>
      <c r="N59" s="215"/>
      <c r="O59" s="188"/>
      <c r="P59" s="188"/>
      <c r="Q59" s="188"/>
      <c r="R59" s="188"/>
      <c r="S59" s="188"/>
      <c r="T59" s="190"/>
      <c r="U59" s="192"/>
      <c r="V59" s="49"/>
    </row>
    <row r="60" spans="2:22" ht="22.5" customHeight="1" x14ac:dyDescent="0.2">
      <c r="B60" s="195" t="s">
        <v>102</v>
      </c>
      <c r="C60" s="196"/>
      <c r="D60" s="197"/>
      <c r="E60" s="220"/>
      <c r="F60" s="220"/>
      <c r="G60" s="221"/>
      <c r="H60" s="50"/>
      <c r="I60" s="51" t="str">
        <f>IF(H61="","",IF(H61=J61,"△",IF(H61&gt;=J61,"○","×")))</f>
        <v/>
      </c>
      <c r="J60" s="52"/>
      <c r="K60" s="53"/>
      <c r="L60" s="51" t="str">
        <f>IF(K61="","",IF(K61=M61,"△",IF(K61&gt;=M61,"○","×")))</f>
        <v/>
      </c>
      <c r="M60" s="53"/>
      <c r="N60" s="224" t="str">
        <f>IF(AND(I60="",L60=""),"",COUNTIF(E60:M60,"○"))</f>
        <v/>
      </c>
      <c r="O60" s="183" t="str">
        <f>IF(AND(I60="",L60=""),"",COUNTIF(E60:M60,"△"))</f>
        <v/>
      </c>
      <c r="P60" s="184" t="str">
        <f>IF(AND(I60="",L60=""),"",COUNTIF(E60:M60,"×"))</f>
        <v/>
      </c>
      <c r="Q60" s="170" t="str">
        <f>IF(N60="","",(N60*3)+(O60*1))</f>
        <v/>
      </c>
      <c r="R60" s="185" t="str">
        <f>IF(N60="","",SUM(H61,K61))</f>
        <v/>
      </c>
      <c r="S60" s="185" t="str">
        <f>IF(N60="","",SUM(J61,M61))</f>
        <v/>
      </c>
      <c r="T60" s="170" t="str">
        <f>IF(N60="","",R60-S60)</f>
        <v/>
      </c>
      <c r="U60" s="172" t="str">
        <f>IF(V60="","",RANK(V60,$V60:$V65,0))</f>
        <v/>
      </c>
      <c r="V60" s="186" t="str">
        <f>IF(T60="","",$Q60*100+$T60*10+R60)</f>
        <v/>
      </c>
    </row>
    <row r="61" spans="2:22" ht="22.5" customHeight="1" x14ac:dyDescent="0.2">
      <c r="B61" s="217"/>
      <c r="C61" s="218"/>
      <c r="D61" s="219"/>
      <c r="E61" s="222"/>
      <c r="F61" s="222"/>
      <c r="G61" s="223"/>
      <c r="H61" s="54" t="str">
        <f>IF(G63="","",G63)</f>
        <v/>
      </c>
      <c r="I61" s="55" t="s">
        <v>71</v>
      </c>
      <c r="J61" s="56" t="str">
        <f>IF(E63="","",E63)</f>
        <v/>
      </c>
      <c r="K61" s="54" t="str">
        <f>IF(G65="","",G65)</f>
        <v/>
      </c>
      <c r="L61" s="55" t="s">
        <v>72</v>
      </c>
      <c r="M61" s="55" t="str">
        <f>IF(E65="","",E65)</f>
        <v/>
      </c>
      <c r="N61" s="224"/>
      <c r="O61" s="184"/>
      <c r="P61" s="171"/>
      <c r="Q61" s="175"/>
      <c r="R61" s="170"/>
      <c r="S61" s="170"/>
      <c r="T61" s="171"/>
      <c r="U61" s="173"/>
      <c r="V61" s="186"/>
    </row>
    <row r="62" spans="2:22" ht="22.5" customHeight="1" x14ac:dyDescent="0.2">
      <c r="B62" s="247" t="s">
        <v>180</v>
      </c>
      <c r="C62" s="248"/>
      <c r="D62" s="249"/>
      <c r="E62" s="57"/>
      <c r="F62" s="51" t="str">
        <f>IF(E63="","",IF(E63=G63,"△",IF(E63&gt;=G63,"○","×")))</f>
        <v/>
      </c>
      <c r="G62" s="58"/>
      <c r="H62" s="220"/>
      <c r="I62" s="220"/>
      <c r="J62" s="221"/>
      <c r="K62" s="53"/>
      <c r="L62" s="51" t="str">
        <f>IF(K63="","",IF(K63=M63,"△",IF(K63&gt;=M63,"○","×")))</f>
        <v/>
      </c>
      <c r="M62" s="53"/>
      <c r="N62" s="231" t="str">
        <f>IF(AND(F62="",L62=""),"",COUNTIF(E62:M62,"○"))</f>
        <v/>
      </c>
      <c r="O62" s="183" t="str">
        <f>IF(AND(F62="",L62=""),"",COUNTIF(E62:M62,"△"))</f>
        <v/>
      </c>
      <c r="P62" s="171" t="str">
        <f>IF(AND(F62="",L62=""),"",COUNTIF(E62:M62,"×"))</f>
        <v/>
      </c>
      <c r="Q62" s="175" t="str">
        <f>IF(N62="","",(N62*3)+(O62*1))</f>
        <v/>
      </c>
      <c r="R62" s="174" t="str">
        <f>IF(N62="","",SUM(E63,K63))</f>
        <v/>
      </c>
      <c r="S62" s="174" t="str">
        <f>IF(N62="","",SUM(G63,M63))</f>
        <v/>
      </c>
      <c r="T62" s="175" t="str">
        <f>IF(N62="","",R62-S62)</f>
        <v/>
      </c>
      <c r="U62" s="176" t="str">
        <f>IF(V62="","",RANK(V62,$V60:$V65,0))</f>
        <v/>
      </c>
      <c r="V62" s="186" t="str">
        <f>IF(T62="","",$Q62*100+$T62*10+R62)</f>
        <v/>
      </c>
    </row>
    <row r="63" spans="2:22" ht="22.5" customHeight="1" x14ac:dyDescent="0.2">
      <c r="B63" s="217"/>
      <c r="C63" s="218"/>
      <c r="D63" s="219"/>
      <c r="E63" s="59"/>
      <c r="F63" s="60" t="s">
        <v>75</v>
      </c>
      <c r="G63" s="61"/>
      <c r="H63" s="222"/>
      <c r="I63" s="222"/>
      <c r="J63" s="223"/>
      <c r="K63" s="54" t="str">
        <f>IF(J65="","",J65)</f>
        <v/>
      </c>
      <c r="L63" s="55" t="s">
        <v>72</v>
      </c>
      <c r="M63" s="55" t="str">
        <f>IF(H65="","",H65)</f>
        <v/>
      </c>
      <c r="N63" s="232"/>
      <c r="O63" s="184"/>
      <c r="P63" s="171"/>
      <c r="Q63" s="175"/>
      <c r="R63" s="170"/>
      <c r="S63" s="170"/>
      <c r="T63" s="175"/>
      <c r="U63" s="176"/>
      <c r="V63" s="186"/>
    </row>
    <row r="64" spans="2:22" ht="22.5" customHeight="1" x14ac:dyDescent="0.2">
      <c r="B64" s="225" t="s">
        <v>103</v>
      </c>
      <c r="C64" s="226"/>
      <c r="D64" s="227"/>
      <c r="E64" s="57"/>
      <c r="F64" s="62" t="str">
        <f>IF(E65="","",IF(E65=G65,"△",IF(E65&gt;=G65,"○","×")))</f>
        <v/>
      </c>
      <c r="G64" s="63"/>
      <c r="H64" s="64"/>
      <c r="I64" s="62" t="str">
        <f>IF(H65="","",IF(H65=J65,"△",IF(H65&gt;=J65,"○","×")))</f>
        <v/>
      </c>
      <c r="J64" s="63"/>
      <c r="K64" s="234"/>
      <c r="L64" s="234"/>
      <c r="M64" s="234"/>
      <c r="N64" s="231" t="str">
        <f>IF(AND(F64="",I64=""),"",COUNTIF(E64:M64,"○"))</f>
        <v/>
      </c>
      <c r="O64" s="177" t="str">
        <f>IF(AND(F64="",I64=""),"",COUNTIF(E64:M64,"△"))</f>
        <v/>
      </c>
      <c r="P64" s="171" t="str">
        <f>IF(AND(F64="",I64=""),"",COUNTIF(E64:M64,"×"))</f>
        <v/>
      </c>
      <c r="Q64" s="175" t="str">
        <f>IF(N64="","",(N64*3)+(O64*1))</f>
        <v/>
      </c>
      <c r="R64" s="174" t="str">
        <f>IF(N64="","",SUM(E65,H65))</f>
        <v/>
      </c>
      <c r="S64" s="174" t="str">
        <f>IF(N64="","",SUM(G65,J65))</f>
        <v/>
      </c>
      <c r="T64" s="175" t="str">
        <f>IF(N64="","",R64-S64)</f>
        <v/>
      </c>
      <c r="U64" s="176" t="str">
        <f>IF(V64="","",RANK(V64,$V60:$V65,0))</f>
        <v/>
      </c>
      <c r="V64" s="186" t="str">
        <f>IF(T64="","",$Q64*100+$T64*10+R64)</f>
        <v/>
      </c>
    </row>
    <row r="65" spans="2:22" ht="22.5" customHeight="1" thickBot="1" x14ac:dyDescent="0.25">
      <c r="B65" s="213"/>
      <c r="C65" s="233"/>
      <c r="D65" s="212"/>
      <c r="E65" s="65"/>
      <c r="F65" s="66" t="s">
        <v>72</v>
      </c>
      <c r="G65" s="67"/>
      <c r="H65" s="65"/>
      <c r="I65" s="66" t="s">
        <v>77</v>
      </c>
      <c r="J65" s="67"/>
      <c r="K65" s="235"/>
      <c r="L65" s="235"/>
      <c r="M65" s="235"/>
      <c r="N65" s="209"/>
      <c r="O65" s="178"/>
      <c r="P65" s="179"/>
      <c r="Q65" s="180"/>
      <c r="R65" s="181"/>
      <c r="S65" s="181"/>
      <c r="T65" s="179"/>
      <c r="U65" s="182"/>
      <c r="V65" s="186"/>
    </row>
    <row r="66" spans="2:22" ht="22.5" customHeight="1" x14ac:dyDescent="0.2"/>
    <row r="67" spans="2:22" ht="22.5" customHeight="1" x14ac:dyDescent="0.2"/>
    <row r="68" spans="2:22" ht="22.5" customHeight="1" x14ac:dyDescent="0.2"/>
    <row r="69" spans="2:22" ht="22.5" customHeight="1" x14ac:dyDescent="0.2"/>
    <row r="70" spans="2:22" ht="22.5" customHeight="1" x14ac:dyDescent="0.2"/>
    <row r="71" spans="2:22" ht="22.5" customHeight="1" x14ac:dyDescent="0.2"/>
    <row r="72" spans="2:22" ht="22.5" customHeight="1" x14ac:dyDescent="0.2"/>
    <row r="73" spans="2:22" ht="22.5" customHeight="1" x14ac:dyDescent="0.2"/>
    <row r="74" spans="2:22" ht="22.5" customHeight="1" x14ac:dyDescent="0.2"/>
    <row r="75" spans="2:22" ht="22.5" customHeight="1" x14ac:dyDescent="0.2"/>
    <row r="76" spans="2:22" ht="22.5" customHeight="1" x14ac:dyDescent="0.2"/>
    <row r="77" spans="2:22" ht="22.5" customHeight="1" x14ac:dyDescent="0.2"/>
    <row r="78" spans="2:22" ht="22.5" customHeight="1" x14ac:dyDescent="0.2"/>
    <row r="79" spans="2:22" ht="22.5" customHeight="1" x14ac:dyDescent="0.2"/>
    <row r="80" spans="2:2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</sheetData>
  <mergeCells count="277">
    <mergeCell ref="V62:V63"/>
    <mergeCell ref="V64:V65"/>
    <mergeCell ref="V33:V34"/>
    <mergeCell ref="V35:V36"/>
    <mergeCell ref="V42:V43"/>
    <mergeCell ref="V44:V45"/>
    <mergeCell ref="V46:V47"/>
    <mergeCell ref="V51:V52"/>
    <mergeCell ref="V53:V54"/>
    <mergeCell ref="V55:V56"/>
    <mergeCell ref="V60:V61"/>
    <mergeCell ref="U62:U63"/>
    <mergeCell ref="B64:D65"/>
    <mergeCell ref="K64:M65"/>
    <mergeCell ref="N64:N65"/>
    <mergeCell ref="O64:O65"/>
    <mergeCell ref="P64:P65"/>
    <mergeCell ref="Q64:Q65"/>
    <mergeCell ref="R64:R65"/>
    <mergeCell ref="S64:S65"/>
    <mergeCell ref="T64:T65"/>
    <mergeCell ref="U64:U65"/>
    <mergeCell ref="B62:D63"/>
    <mergeCell ref="H62:J63"/>
    <mergeCell ref="N62:N63"/>
    <mergeCell ref="O62:O63"/>
    <mergeCell ref="P62:P63"/>
    <mergeCell ref="Q62:Q63"/>
    <mergeCell ref="R62:R63"/>
    <mergeCell ref="S62:S63"/>
    <mergeCell ref="T62:T63"/>
    <mergeCell ref="S58:S59"/>
    <mergeCell ref="T58:T59"/>
    <mergeCell ref="U58:U59"/>
    <mergeCell ref="B60:D61"/>
    <mergeCell ref="E60:G61"/>
    <mergeCell ref="N60:N61"/>
    <mergeCell ref="O60:O61"/>
    <mergeCell ref="P60:P61"/>
    <mergeCell ref="Q60:Q61"/>
    <mergeCell ref="R60:R61"/>
    <mergeCell ref="S60:S61"/>
    <mergeCell ref="T60:T61"/>
    <mergeCell ref="U60:U61"/>
    <mergeCell ref="B58:D59"/>
    <mergeCell ref="E58:G59"/>
    <mergeCell ref="H58:J59"/>
    <mergeCell ref="K58:M59"/>
    <mergeCell ref="N58:N59"/>
    <mergeCell ref="O58:O59"/>
    <mergeCell ref="P58:P59"/>
    <mergeCell ref="Q58:Q59"/>
    <mergeCell ref="R58:R59"/>
    <mergeCell ref="U53:U54"/>
    <mergeCell ref="B55:D56"/>
    <mergeCell ref="K55:M56"/>
    <mergeCell ref="N55:N56"/>
    <mergeCell ref="O55:O56"/>
    <mergeCell ref="P55:P56"/>
    <mergeCell ref="Q55:Q56"/>
    <mergeCell ref="R55:R56"/>
    <mergeCell ref="S55:S56"/>
    <mergeCell ref="T55:T56"/>
    <mergeCell ref="U55:U56"/>
    <mergeCell ref="B53:D54"/>
    <mergeCell ref="H53:J54"/>
    <mergeCell ref="N53:N54"/>
    <mergeCell ref="O53:O54"/>
    <mergeCell ref="P53:P54"/>
    <mergeCell ref="Q53:Q54"/>
    <mergeCell ref="R53:R54"/>
    <mergeCell ref="S53:S54"/>
    <mergeCell ref="T53:T54"/>
    <mergeCell ref="N49:N50"/>
    <mergeCell ref="O49:O50"/>
    <mergeCell ref="P49:P50"/>
    <mergeCell ref="Q49:Q50"/>
    <mergeCell ref="R49:R50"/>
    <mergeCell ref="S49:S50"/>
    <mergeCell ref="T49:T50"/>
    <mergeCell ref="U49:U50"/>
    <mergeCell ref="B51:D52"/>
    <mergeCell ref="E51:G52"/>
    <mergeCell ref="N51:N52"/>
    <mergeCell ref="O51:O52"/>
    <mergeCell ref="P51:P52"/>
    <mergeCell ref="Q51:Q52"/>
    <mergeCell ref="R51:R52"/>
    <mergeCell ref="S51:S52"/>
    <mergeCell ref="T51:T52"/>
    <mergeCell ref="U51:U52"/>
    <mergeCell ref="B49:D50"/>
    <mergeCell ref="E49:G50"/>
    <mergeCell ref="H49:J50"/>
    <mergeCell ref="K49:M50"/>
    <mergeCell ref="B42:D43"/>
    <mergeCell ref="E42:G43"/>
    <mergeCell ref="N42:N43"/>
    <mergeCell ref="B44:D45"/>
    <mergeCell ref="H44:J45"/>
    <mergeCell ref="N44:N45"/>
    <mergeCell ref="B46:D47"/>
    <mergeCell ref="K46:M47"/>
    <mergeCell ref="N46:N47"/>
    <mergeCell ref="O37:O38"/>
    <mergeCell ref="P37:P38"/>
    <mergeCell ref="Q37:Q38"/>
    <mergeCell ref="R37:R38"/>
    <mergeCell ref="S37:S38"/>
    <mergeCell ref="T37:T38"/>
    <mergeCell ref="U37:U38"/>
    <mergeCell ref="B40:D41"/>
    <mergeCell ref="E40:G41"/>
    <mergeCell ref="H40:J41"/>
    <mergeCell ref="K40:M41"/>
    <mergeCell ref="N40:N41"/>
    <mergeCell ref="O40:O41"/>
    <mergeCell ref="P40:P41"/>
    <mergeCell ref="Q40:Q41"/>
    <mergeCell ref="R40:R41"/>
    <mergeCell ref="S40:S41"/>
    <mergeCell ref="T40:T41"/>
    <mergeCell ref="U40:U41"/>
    <mergeCell ref="B37:D38"/>
    <mergeCell ref="K37:M38"/>
    <mergeCell ref="N37:N38"/>
    <mergeCell ref="O33:O34"/>
    <mergeCell ref="P33:P34"/>
    <mergeCell ref="Q33:Q34"/>
    <mergeCell ref="R33:R34"/>
    <mergeCell ref="S33:S34"/>
    <mergeCell ref="T33:T34"/>
    <mergeCell ref="U33:U34"/>
    <mergeCell ref="B31:D32"/>
    <mergeCell ref="E31:G32"/>
    <mergeCell ref="H31:J32"/>
    <mergeCell ref="K31:M32"/>
    <mergeCell ref="N31:N32"/>
    <mergeCell ref="O31:O32"/>
    <mergeCell ref="P31:P32"/>
    <mergeCell ref="Q31:Q32"/>
    <mergeCell ref="R31:R32"/>
    <mergeCell ref="B35:D36"/>
    <mergeCell ref="H35:J36"/>
    <mergeCell ref="N35:N36"/>
    <mergeCell ref="O35:O36"/>
    <mergeCell ref="P35:P36"/>
    <mergeCell ref="Q35:Q36"/>
    <mergeCell ref="R35:R36"/>
    <mergeCell ref="V28:V29"/>
    <mergeCell ref="A28:A29"/>
    <mergeCell ref="B28:D29"/>
    <mergeCell ref="K28:M29"/>
    <mergeCell ref="N28:N29"/>
    <mergeCell ref="O28:O29"/>
    <mergeCell ref="P28:P29"/>
    <mergeCell ref="Q28:Q29"/>
    <mergeCell ref="R28:R29"/>
    <mergeCell ref="S28:S29"/>
    <mergeCell ref="S35:S36"/>
    <mergeCell ref="S31:S32"/>
    <mergeCell ref="T31:T32"/>
    <mergeCell ref="U31:U32"/>
    <mergeCell ref="B33:D34"/>
    <mergeCell ref="E33:G34"/>
    <mergeCell ref="N33:N34"/>
    <mergeCell ref="A26:A27"/>
    <mergeCell ref="B26:D27"/>
    <mergeCell ref="H26:J27"/>
    <mergeCell ref="N26:N27"/>
    <mergeCell ref="O26:O27"/>
    <mergeCell ref="P26:P27"/>
    <mergeCell ref="Q26:Q27"/>
    <mergeCell ref="R26:R27"/>
    <mergeCell ref="S26:S27"/>
    <mergeCell ref="A24:A25"/>
    <mergeCell ref="B24:D25"/>
    <mergeCell ref="E24:G25"/>
    <mergeCell ref="N24:N25"/>
    <mergeCell ref="O24:O25"/>
    <mergeCell ref="P24:P25"/>
    <mergeCell ref="Q24:Q25"/>
    <mergeCell ref="R24:R25"/>
    <mergeCell ref="S24:S25"/>
    <mergeCell ref="B22:D23"/>
    <mergeCell ref="E22:G23"/>
    <mergeCell ref="H22:J23"/>
    <mergeCell ref="K22:M23"/>
    <mergeCell ref="N22:N23"/>
    <mergeCell ref="O22:O23"/>
    <mergeCell ref="P22:P23"/>
    <mergeCell ref="Q22:Q23"/>
    <mergeCell ref="R22:R23"/>
    <mergeCell ref="A19:A20"/>
    <mergeCell ref="B19:D20"/>
    <mergeCell ref="K19:M20"/>
    <mergeCell ref="N19:N20"/>
    <mergeCell ref="O19:O20"/>
    <mergeCell ref="P19:P20"/>
    <mergeCell ref="Q19:Q20"/>
    <mergeCell ref="R19:R20"/>
    <mergeCell ref="S19:S20"/>
    <mergeCell ref="A17:A18"/>
    <mergeCell ref="B17:D18"/>
    <mergeCell ref="H17:J18"/>
    <mergeCell ref="N17:N18"/>
    <mergeCell ref="O17:O18"/>
    <mergeCell ref="P17:P18"/>
    <mergeCell ref="Q17:Q18"/>
    <mergeCell ref="R17:R18"/>
    <mergeCell ref="S17:S18"/>
    <mergeCell ref="A15:A16"/>
    <mergeCell ref="B15:D16"/>
    <mergeCell ref="E15:G16"/>
    <mergeCell ref="N15:N16"/>
    <mergeCell ref="O15:O16"/>
    <mergeCell ref="P15:P16"/>
    <mergeCell ref="Q15:Q16"/>
    <mergeCell ref="R15:R16"/>
    <mergeCell ref="S15:S16"/>
    <mergeCell ref="S4:U4"/>
    <mergeCell ref="B13:D14"/>
    <mergeCell ref="E13:G14"/>
    <mergeCell ref="H13:J14"/>
    <mergeCell ref="K13:M14"/>
    <mergeCell ref="N13:N14"/>
    <mergeCell ref="O13:O14"/>
    <mergeCell ref="P13:P14"/>
    <mergeCell ref="V15:V16"/>
    <mergeCell ref="Q13:Q14"/>
    <mergeCell ref="R13:R14"/>
    <mergeCell ref="S13:S14"/>
    <mergeCell ref="T13:T14"/>
    <mergeCell ref="U13:U14"/>
    <mergeCell ref="T15:T16"/>
    <mergeCell ref="U15:U16"/>
    <mergeCell ref="T17:T18"/>
    <mergeCell ref="U17:U18"/>
    <mergeCell ref="V17:V18"/>
    <mergeCell ref="T19:T20"/>
    <mergeCell ref="U19:U20"/>
    <mergeCell ref="V19:V20"/>
    <mergeCell ref="S22:S23"/>
    <mergeCell ref="T22:T23"/>
    <mergeCell ref="U22:U23"/>
    <mergeCell ref="T24:T25"/>
    <mergeCell ref="U24:U25"/>
    <mergeCell ref="V24:V25"/>
    <mergeCell ref="T26:T27"/>
    <mergeCell ref="U26:U27"/>
    <mergeCell ref="V26:V27"/>
    <mergeCell ref="T28:T29"/>
    <mergeCell ref="U28:U29"/>
    <mergeCell ref="V37:V38"/>
    <mergeCell ref="T35:T36"/>
    <mergeCell ref="U35:U36"/>
    <mergeCell ref="T42:T43"/>
    <mergeCell ref="U42:U43"/>
    <mergeCell ref="S44:S45"/>
    <mergeCell ref="T44:T45"/>
    <mergeCell ref="U44:U45"/>
    <mergeCell ref="O46:O47"/>
    <mergeCell ref="P46:P47"/>
    <mergeCell ref="Q46:Q47"/>
    <mergeCell ref="R46:R47"/>
    <mergeCell ref="S46:S47"/>
    <mergeCell ref="T46:T47"/>
    <mergeCell ref="U46:U47"/>
    <mergeCell ref="O44:O45"/>
    <mergeCell ref="P44:P45"/>
    <mergeCell ref="Q44:Q45"/>
    <mergeCell ref="R44:R45"/>
    <mergeCell ref="O42:O43"/>
    <mergeCell ref="P42:P43"/>
    <mergeCell ref="Q42:Q43"/>
    <mergeCell ref="R42:R43"/>
    <mergeCell ref="S42:S43"/>
  </mergeCells>
  <phoneticPr fontId="23"/>
  <pageMargins left="0.7" right="0.7" top="0.75" bottom="0.75" header="0.3" footer="0.3"/>
  <pageSetup paperSize="9" scale="5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V109"/>
  <sheetViews>
    <sheetView tabSelected="1" workbookViewId="0">
      <selection activeCell="W21" sqref="W21"/>
    </sheetView>
  </sheetViews>
  <sheetFormatPr defaultRowHeight="13.2" x14ac:dyDescent="0.2"/>
  <cols>
    <col min="2" max="22" width="4.6640625" customWidth="1"/>
  </cols>
  <sheetData>
    <row r="1" spans="1:22" ht="32.1" customHeight="1" x14ac:dyDescent="0.2">
      <c r="A1" s="45" t="s">
        <v>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2" ht="32.1" customHeight="1" thickBot="1" x14ac:dyDescent="0.25">
      <c r="A2" s="149" t="s">
        <v>153</v>
      </c>
    </row>
    <row r="3" spans="1:22" ht="32.1" customHeight="1" thickBot="1" x14ac:dyDescent="0.25">
      <c r="A3" s="24" t="s">
        <v>114</v>
      </c>
      <c r="B3" s="24"/>
      <c r="C3" s="258" t="s">
        <v>41</v>
      </c>
      <c r="D3" s="258"/>
      <c r="E3" s="258"/>
      <c r="F3" s="259" t="s">
        <v>42</v>
      </c>
      <c r="G3" s="258"/>
      <c r="H3" s="258"/>
      <c r="I3" s="258"/>
      <c r="J3" s="258"/>
      <c r="K3" s="258"/>
      <c r="L3" s="258"/>
      <c r="M3" s="258"/>
      <c r="N3" s="258"/>
      <c r="O3" s="258"/>
      <c r="P3" s="260"/>
      <c r="Q3" s="261" t="s">
        <v>105</v>
      </c>
      <c r="R3" s="262"/>
      <c r="S3" s="262"/>
      <c r="T3" s="261" t="s">
        <v>104</v>
      </c>
      <c r="U3" s="262"/>
      <c r="V3" s="263"/>
    </row>
    <row r="4" spans="1:22" ht="32.1" customHeight="1" x14ac:dyDescent="0.2">
      <c r="A4" s="25">
        <v>1</v>
      </c>
      <c r="B4" s="73" t="s">
        <v>117</v>
      </c>
      <c r="C4" s="264" t="s">
        <v>106</v>
      </c>
      <c r="D4" s="265"/>
      <c r="E4" s="265"/>
      <c r="F4" s="266" t="s">
        <v>162</v>
      </c>
      <c r="G4" s="267"/>
      <c r="H4" s="267"/>
      <c r="I4" s="267"/>
      <c r="J4" s="74"/>
      <c r="K4" s="75" t="s">
        <v>40</v>
      </c>
      <c r="L4" s="74"/>
      <c r="M4" s="267" t="s">
        <v>88</v>
      </c>
      <c r="N4" s="267"/>
      <c r="O4" s="267"/>
      <c r="P4" s="268"/>
      <c r="Q4" s="266" t="s">
        <v>168</v>
      </c>
      <c r="R4" s="267"/>
      <c r="S4" s="267"/>
      <c r="T4" s="269" t="s">
        <v>169</v>
      </c>
      <c r="U4" s="270"/>
      <c r="V4" s="271"/>
    </row>
    <row r="5" spans="1:22" ht="32.1" customHeight="1" x14ac:dyDescent="0.2">
      <c r="A5" s="26">
        <v>2</v>
      </c>
      <c r="B5" s="151" t="s">
        <v>110</v>
      </c>
      <c r="C5" s="250" t="s">
        <v>163</v>
      </c>
      <c r="D5" s="251"/>
      <c r="E5" s="251"/>
      <c r="F5" s="252" t="s">
        <v>164</v>
      </c>
      <c r="G5" s="253"/>
      <c r="H5" s="253"/>
      <c r="I5" s="253"/>
      <c r="J5" s="152"/>
      <c r="K5" s="152" t="s">
        <v>40</v>
      </c>
      <c r="L5" s="152"/>
      <c r="M5" s="253" t="s">
        <v>70</v>
      </c>
      <c r="N5" s="253"/>
      <c r="O5" s="253"/>
      <c r="P5" s="254"/>
      <c r="Q5" s="252" t="s">
        <v>170</v>
      </c>
      <c r="R5" s="253"/>
      <c r="S5" s="253"/>
      <c r="T5" s="255" t="s">
        <v>171</v>
      </c>
      <c r="U5" s="256"/>
      <c r="V5" s="257"/>
    </row>
    <row r="6" spans="1:22" ht="32.1" customHeight="1" x14ac:dyDescent="0.2">
      <c r="A6" s="26">
        <v>3</v>
      </c>
      <c r="B6" s="76" t="s">
        <v>117</v>
      </c>
      <c r="C6" s="264" t="s">
        <v>165</v>
      </c>
      <c r="D6" s="265"/>
      <c r="E6" s="265"/>
      <c r="F6" s="272" t="s">
        <v>88</v>
      </c>
      <c r="G6" s="273"/>
      <c r="H6" s="273"/>
      <c r="I6" s="273"/>
      <c r="J6" s="77"/>
      <c r="K6" s="77" t="s">
        <v>40</v>
      </c>
      <c r="L6" s="77"/>
      <c r="M6" s="273" t="s">
        <v>89</v>
      </c>
      <c r="N6" s="273"/>
      <c r="O6" s="273"/>
      <c r="P6" s="274"/>
      <c r="Q6" s="272" t="s">
        <v>169</v>
      </c>
      <c r="R6" s="273"/>
      <c r="S6" s="273"/>
      <c r="T6" s="275" t="s">
        <v>172</v>
      </c>
      <c r="U6" s="276"/>
      <c r="V6" s="277"/>
    </row>
    <row r="7" spans="1:22" ht="32.1" customHeight="1" x14ac:dyDescent="0.2">
      <c r="A7" s="26">
        <v>4</v>
      </c>
      <c r="B7" s="151" t="s">
        <v>110</v>
      </c>
      <c r="C7" s="250" t="s">
        <v>166</v>
      </c>
      <c r="D7" s="251"/>
      <c r="E7" s="251"/>
      <c r="F7" s="252" t="s">
        <v>70</v>
      </c>
      <c r="G7" s="253"/>
      <c r="H7" s="253"/>
      <c r="I7" s="253"/>
      <c r="J7" s="152"/>
      <c r="K7" s="152" t="s">
        <v>40</v>
      </c>
      <c r="L7" s="152"/>
      <c r="M7" s="253" t="s">
        <v>112</v>
      </c>
      <c r="N7" s="253"/>
      <c r="O7" s="253"/>
      <c r="P7" s="254"/>
      <c r="Q7" s="252" t="s">
        <v>171</v>
      </c>
      <c r="R7" s="253"/>
      <c r="S7" s="253"/>
      <c r="T7" s="255" t="s">
        <v>173</v>
      </c>
      <c r="U7" s="256"/>
      <c r="V7" s="257"/>
    </row>
    <row r="8" spans="1:22" ht="32.1" customHeight="1" x14ac:dyDescent="0.2">
      <c r="A8" s="26">
        <v>5</v>
      </c>
      <c r="B8" s="76" t="s">
        <v>117</v>
      </c>
      <c r="C8" s="264" t="s">
        <v>167</v>
      </c>
      <c r="D8" s="265"/>
      <c r="E8" s="265"/>
      <c r="F8" s="272" t="s">
        <v>89</v>
      </c>
      <c r="G8" s="273"/>
      <c r="H8" s="273"/>
      <c r="I8" s="273"/>
      <c r="J8" s="77"/>
      <c r="K8" s="77" t="s">
        <v>40</v>
      </c>
      <c r="L8" s="77"/>
      <c r="M8" s="273" t="s">
        <v>162</v>
      </c>
      <c r="N8" s="273"/>
      <c r="O8" s="273"/>
      <c r="P8" s="274"/>
      <c r="Q8" s="272" t="s">
        <v>172</v>
      </c>
      <c r="R8" s="273"/>
      <c r="S8" s="273"/>
      <c r="T8" s="275" t="s">
        <v>174</v>
      </c>
      <c r="U8" s="276"/>
      <c r="V8" s="277"/>
    </row>
    <row r="9" spans="1:22" ht="32.1" customHeight="1" thickBot="1" x14ac:dyDescent="0.25">
      <c r="A9" s="27">
        <v>6</v>
      </c>
      <c r="B9" s="27" t="s">
        <v>110</v>
      </c>
      <c r="C9" s="278" t="s">
        <v>107</v>
      </c>
      <c r="D9" s="279"/>
      <c r="E9" s="279"/>
      <c r="F9" s="280" t="s">
        <v>112</v>
      </c>
      <c r="G9" s="281"/>
      <c r="H9" s="281"/>
      <c r="I9" s="281"/>
      <c r="J9" s="28"/>
      <c r="K9" s="28" t="s">
        <v>40</v>
      </c>
      <c r="L9" s="28"/>
      <c r="M9" s="281" t="s">
        <v>113</v>
      </c>
      <c r="N9" s="281"/>
      <c r="O9" s="281"/>
      <c r="P9" s="282"/>
      <c r="Q9" s="280" t="s">
        <v>173</v>
      </c>
      <c r="R9" s="281"/>
      <c r="S9" s="281"/>
      <c r="T9" s="283" t="s">
        <v>170</v>
      </c>
      <c r="U9" s="284"/>
      <c r="V9" s="285"/>
    </row>
    <row r="10" spans="1:22" ht="32.1" customHeight="1" thickBot="1" x14ac:dyDescent="0.25">
      <c r="A10" s="149" t="s">
        <v>154</v>
      </c>
    </row>
    <row r="11" spans="1:22" ht="32.1" customHeight="1" thickBot="1" x14ac:dyDescent="0.25">
      <c r="A11" s="24" t="s">
        <v>115</v>
      </c>
      <c r="B11" s="24"/>
      <c r="C11" s="258" t="s">
        <v>41</v>
      </c>
      <c r="D11" s="258"/>
      <c r="E11" s="258"/>
      <c r="F11" s="259" t="s">
        <v>42</v>
      </c>
      <c r="G11" s="258"/>
      <c r="H11" s="258"/>
      <c r="I11" s="258"/>
      <c r="J11" s="258"/>
      <c r="K11" s="258"/>
      <c r="L11" s="258"/>
      <c r="M11" s="258"/>
      <c r="N11" s="258"/>
      <c r="O11" s="258"/>
      <c r="P11" s="260"/>
      <c r="Q11" s="261" t="s">
        <v>105</v>
      </c>
      <c r="R11" s="262"/>
      <c r="S11" s="262"/>
      <c r="T11" s="261" t="s">
        <v>104</v>
      </c>
      <c r="U11" s="262"/>
      <c r="V11" s="263"/>
    </row>
    <row r="12" spans="1:22" ht="32.1" customHeight="1" x14ac:dyDescent="0.2">
      <c r="A12" s="25">
        <v>1</v>
      </c>
      <c r="B12" s="156" t="s">
        <v>108</v>
      </c>
      <c r="C12" s="286" t="s">
        <v>106</v>
      </c>
      <c r="D12" s="287"/>
      <c r="E12" s="287"/>
      <c r="F12" s="288" t="s">
        <v>90</v>
      </c>
      <c r="G12" s="289"/>
      <c r="H12" s="289"/>
      <c r="I12" s="289"/>
      <c r="J12" s="157"/>
      <c r="K12" s="158" t="s">
        <v>40</v>
      </c>
      <c r="L12" s="157"/>
      <c r="M12" s="289" t="s">
        <v>91</v>
      </c>
      <c r="N12" s="289"/>
      <c r="O12" s="289"/>
      <c r="P12" s="290"/>
      <c r="Q12" s="288" t="s">
        <v>102</v>
      </c>
      <c r="R12" s="289"/>
      <c r="S12" s="289"/>
      <c r="T12" s="291" t="s">
        <v>181</v>
      </c>
      <c r="U12" s="292"/>
      <c r="V12" s="293"/>
    </row>
    <row r="13" spans="1:22" ht="32.1" customHeight="1" x14ac:dyDescent="0.2">
      <c r="A13" s="26">
        <v>2</v>
      </c>
      <c r="B13" s="155" t="s">
        <v>109</v>
      </c>
      <c r="C13" s="250" t="s">
        <v>163</v>
      </c>
      <c r="D13" s="251"/>
      <c r="E13" s="251"/>
      <c r="F13" s="252" t="s">
        <v>102</v>
      </c>
      <c r="G13" s="253"/>
      <c r="H13" s="253"/>
      <c r="I13" s="253"/>
      <c r="J13" s="152"/>
      <c r="K13" s="152" t="s">
        <v>40</v>
      </c>
      <c r="L13" s="152"/>
      <c r="M13" s="253" t="s">
        <v>180</v>
      </c>
      <c r="N13" s="253"/>
      <c r="O13" s="253"/>
      <c r="P13" s="254"/>
      <c r="Q13" s="252" t="s">
        <v>176</v>
      </c>
      <c r="R13" s="253"/>
      <c r="S13" s="253"/>
      <c r="T13" s="255" t="s">
        <v>177</v>
      </c>
      <c r="U13" s="256"/>
      <c r="V13" s="257"/>
    </row>
    <row r="14" spans="1:22" ht="32.1" customHeight="1" x14ac:dyDescent="0.2">
      <c r="A14" s="26">
        <v>3</v>
      </c>
      <c r="B14" s="159" t="s">
        <v>108</v>
      </c>
      <c r="C14" s="286" t="s">
        <v>165</v>
      </c>
      <c r="D14" s="287"/>
      <c r="E14" s="287"/>
      <c r="F14" s="294" t="s">
        <v>91</v>
      </c>
      <c r="G14" s="295"/>
      <c r="H14" s="295"/>
      <c r="I14" s="295"/>
      <c r="J14" s="160"/>
      <c r="K14" s="160" t="s">
        <v>40</v>
      </c>
      <c r="L14" s="160"/>
      <c r="M14" s="295" t="s">
        <v>92</v>
      </c>
      <c r="N14" s="295"/>
      <c r="O14" s="295"/>
      <c r="P14" s="296"/>
      <c r="Q14" s="294" t="s">
        <v>181</v>
      </c>
      <c r="R14" s="295"/>
      <c r="S14" s="295"/>
      <c r="T14" s="297" t="s">
        <v>182</v>
      </c>
      <c r="U14" s="298"/>
      <c r="V14" s="299"/>
    </row>
    <row r="15" spans="1:22" ht="32.1" customHeight="1" x14ac:dyDescent="0.2">
      <c r="A15" s="26">
        <v>4</v>
      </c>
      <c r="B15" s="151" t="s">
        <v>109</v>
      </c>
      <c r="C15" s="250" t="s">
        <v>166</v>
      </c>
      <c r="D15" s="251"/>
      <c r="E15" s="251"/>
      <c r="F15" s="252" t="s">
        <v>180</v>
      </c>
      <c r="G15" s="253"/>
      <c r="H15" s="253"/>
      <c r="I15" s="253"/>
      <c r="J15" s="152"/>
      <c r="K15" s="152" t="s">
        <v>40</v>
      </c>
      <c r="L15" s="152"/>
      <c r="M15" s="253" t="s">
        <v>103</v>
      </c>
      <c r="N15" s="253"/>
      <c r="O15" s="253"/>
      <c r="P15" s="254"/>
      <c r="Q15" s="252" t="s">
        <v>177</v>
      </c>
      <c r="R15" s="253"/>
      <c r="S15" s="253"/>
      <c r="T15" s="255" t="s">
        <v>179</v>
      </c>
      <c r="U15" s="256"/>
      <c r="V15" s="257"/>
    </row>
    <row r="16" spans="1:22" ht="32.1" customHeight="1" x14ac:dyDescent="0.2">
      <c r="A16" s="26">
        <v>5</v>
      </c>
      <c r="B16" s="161" t="s">
        <v>108</v>
      </c>
      <c r="C16" s="286" t="s">
        <v>167</v>
      </c>
      <c r="D16" s="287"/>
      <c r="E16" s="287"/>
      <c r="F16" s="294" t="s">
        <v>92</v>
      </c>
      <c r="G16" s="295"/>
      <c r="H16" s="295"/>
      <c r="I16" s="295"/>
      <c r="J16" s="160"/>
      <c r="K16" s="160" t="s">
        <v>40</v>
      </c>
      <c r="L16" s="160"/>
      <c r="M16" s="295" t="s">
        <v>90</v>
      </c>
      <c r="N16" s="295"/>
      <c r="O16" s="295"/>
      <c r="P16" s="296"/>
      <c r="Q16" s="294" t="s">
        <v>182</v>
      </c>
      <c r="R16" s="295"/>
      <c r="S16" s="295"/>
      <c r="T16" s="297" t="s">
        <v>183</v>
      </c>
      <c r="U16" s="298"/>
      <c r="V16" s="299"/>
    </row>
    <row r="17" spans="1:22" ht="32.1" customHeight="1" thickBot="1" x14ac:dyDescent="0.25">
      <c r="A17" s="27">
        <v>6</v>
      </c>
      <c r="B17" s="153" t="s">
        <v>109</v>
      </c>
      <c r="C17" s="300" t="s">
        <v>107</v>
      </c>
      <c r="D17" s="301"/>
      <c r="E17" s="301"/>
      <c r="F17" s="302" t="s">
        <v>103</v>
      </c>
      <c r="G17" s="303"/>
      <c r="H17" s="303"/>
      <c r="I17" s="303"/>
      <c r="J17" s="154"/>
      <c r="K17" s="154" t="s">
        <v>40</v>
      </c>
      <c r="L17" s="154"/>
      <c r="M17" s="303" t="s">
        <v>102</v>
      </c>
      <c r="N17" s="303"/>
      <c r="O17" s="303"/>
      <c r="P17" s="304"/>
      <c r="Q17" s="302" t="s">
        <v>179</v>
      </c>
      <c r="R17" s="303"/>
      <c r="S17" s="303"/>
      <c r="T17" s="305" t="s">
        <v>176</v>
      </c>
      <c r="U17" s="306"/>
      <c r="V17" s="307"/>
    </row>
    <row r="18" spans="1:22" ht="31.95" customHeight="1" thickBot="1" x14ac:dyDescent="0.25">
      <c r="A18" s="149" t="s">
        <v>155</v>
      </c>
    </row>
    <row r="19" spans="1:22" ht="31.95" customHeight="1" thickBot="1" x14ac:dyDescent="0.25">
      <c r="A19" s="24"/>
      <c r="B19" s="24"/>
      <c r="C19" s="258" t="s">
        <v>41</v>
      </c>
      <c r="D19" s="258"/>
      <c r="E19" s="258"/>
      <c r="F19" s="259" t="s">
        <v>42</v>
      </c>
      <c r="G19" s="258"/>
      <c r="H19" s="258"/>
      <c r="I19" s="258"/>
      <c r="J19" s="258"/>
      <c r="K19" s="258"/>
      <c r="L19" s="258"/>
      <c r="M19" s="258"/>
      <c r="N19" s="258"/>
      <c r="O19" s="258"/>
      <c r="P19" s="260"/>
      <c r="Q19" s="261" t="s">
        <v>105</v>
      </c>
      <c r="R19" s="262"/>
      <c r="S19" s="262"/>
      <c r="T19" s="261" t="s">
        <v>104</v>
      </c>
      <c r="U19" s="262"/>
      <c r="V19" s="263"/>
    </row>
    <row r="20" spans="1:22" ht="31.95" customHeight="1" x14ac:dyDescent="0.2">
      <c r="A20" s="25">
        <v>1</v>
      </c>
      <c r="B20" s="162" t="s">
        <v>116</v>
      </c>
      <c r="C20" s="308" t="s">
        <v>106</v>
      </c>
      <c r="D20" s="309"/>
      <c r="E20" s="309"/>
      <c r="F20" s="310" t="s">
        <v>94</v>
      </c>
      <c r="G20" s="311"/>
      <c r="H20" s="311"/>
      <c r="I20" s="311"/>
      <c r="J20" s="163"/>
      <c r="K20" s="164" t="s">
        <v>40</v>
      </c>
      <c r="L20" s="163"/>
      <c r="M20" s="311" t="s">
        <v>74</v>
      </c>
      <c r="N20" s="311"/>
      <c r="O20" s="311"/>
      <c r="P20" s="312"/>
      <c r="Q20" s="310" t="s">
        <v>186</v>
      </c>
      <c r="R20" s="311"/>
      <c r="S20" s="311"/>
      <c r="T20" s="313" t="s">
        <v>175</v>
      </c>
      <c r="U20" s="314"/>
      <c r="V20" s="315"/>
    </row>
    <row r="21" spans="1:22" ht="31.95" customHeight="1" x14ac:dyDescent="0.2">
      <c r="A21" s="26">
        <v>2</v>
      </c>
      <c r="B21" s="155" t="s">
        <v>118</v>
      </c>
      <c r="C21" s="250" t="s">
        <v>163</v>
      </c>
      <c r="D21" s="251"/>
      <c r="E21" s="251"/>
      <c r="F21" s="252" t="s">
        <v>100</v>
      </c>
      <c r="G21" s="253"/>
      <c r="H21" s="253"/>
      <c r="I21" s="253"/>
      <c r="J21" s="152"/>
      <c r="K21" s="152" t="s">
        <v>40</v>
      </c>
      <c r="L21" s="152"/>
      <c r="M21" s="253" t="s">
        <v>44</v>
      </c>
      <c r="N21" s="253"/>
      <c r="O21" s="253"/>
      <c r="P21" s="254"/>
      <c r="Q21" s="252" t="s">
        <v>184</v>
      </c>
      <c r="R21" s="253"/>
      <c r="S21" s="253"/>
      <c r="T21" s="255" t="s">
        <v>185</v>
      </c>
      <c r="U21" s="256"/>
      <c r="V21" s="257"/>
    </row>
    <row r="22" spans="1:22" ht="31.95" customHeight="1" x14ac:dyDescent="0.2">
      <c r="A22" s="26">
        <v>3</v>
      </c>
      <c r="B22" s="165" t="s">
        <v>116</v>
      </c>
      <c r="C22" s="308" t="s">
        <v>165</v>
      </c>
      <c r="D22" s="309"/>
      <c r="E22" s="309"/>
      <c r="F22" s="316" t="s">
        <v>43</v>
      </c>
      <c r="G22" s="317"/>
      <c r="H22" s="317"/>
      <c r="I22" s="317"/>
      <c r="J22" s="166"/>
      <c r="K22" s="166" t="s">
        <v>40</v>
      </c>
      <c r="L22" s="166"/>
      <c r="M22" s="317" t="s">
        <v>95</v>
      </c>
      <c r="N22" s="317"/>
      <c r="O22" s="317"/>
      <c r="P22" s="318"/>
      <c r="Q22" s="316" t="s">
        <v>175</v>
      </c>
      <c r="R22" s="317"/>
      <c r="S22" s="317"/>
      <c r="T22" s="319" t="s">
        <v>178</v>
      </c>
      <c r="U22" s="320"/>
      <c r="V22" s="321"/>
    </row>
    <row r="23" spans="1:22" ht="31.95" customHeight="1" x14ac:dyDescent="0.2">
      <c r="A23" s="26">
        <v>4</v>
      </c>
      <c r="B23" s="151" t="s">
        <v>118</v>
      </c>
      <c r="C23" s="250" t="s">
        <v>166</v>
      </c>
      <c r="D23" s="251"/>
      <c r="E23" s="251"/>
      <c r="F23" s="252" t="s">
        <v>44</v>
      </c>
      <c r="G23" s="253"/>
      <c r="H23" s="253"/>
      <c r="I23" s="253"/>
      <c r="J23" s="152"/>
      <c r="K23" s="152" t="s">
        <v>40</v>
      </c>
      <c r="L23" s="152"/>
      <c r="M23" s="253" t="s">
        <v>101</v>
      </c>
      <c r="N23" s="253"/>
      <c r="O23" s="253"/>
      <c r="P23" s="254"/>
      <c r="Q23" s="252" t="s">
        <v>187</v>
      </c>
      <c r="R23" s="253"/>
      <c r="S23" s="253"/>
      <c r="T23" s="255" t="s">
        <v>188</v>
      </c>
      <c r="U23" s="256"/>
      <c r="V23" s="257"/>
    </row>
    <row r="24" spans="1:22" ht="31.95" customHeight="1" x14ac:dyDescent="0.2">
      <c r="A24" s="26">
        <v>5</v>
      </c>
      <c r="B24" s="167" t="s">
        <v>116</v>
      </c>
      <c r="C24" s="308" t="s">
        <v>167</v>
      </c>
      <c r="D24" s="309"/>
      <c r="E24" s="309"/>
      <c r="F24" s="316" t="s">
        <v>95</v>
      </c>
      <c r="G24" s="317"/>
      <c r="H24" s="317"/>
      <c r="I24" s="317"/>
      <c r="J24" s="166"/>
      <c r="K24" s="166" t="s">
        <v>40</v>
      </c>
      <c r="L24" s="166"/>
      <c r="M24" s="317" t="s">
        <v>94</v>
      </c>
      <c r="N24" s="317"/>
      <c r="O24" s="317"/>
      <c r="P24" s="318"/>
      <c r="Q24" s="316" t="s">
        <v>178</v>
      </c>
      <c r="R24" s="317"/>
      <c r="S24" s="317"/>
      <c r="T24" s="319" t="s">
        <v>186</v>
      </c>
      <c r="U24" s="320"/>
      <c r="V24" s="321"/>
    </row>
    <row r="25" spans="1:22" ht="31.95" customHeight="1" thickBot="1" x14ac:dyDescent="0.25">
      <c r="A25" s="26">
        <v>6</v>
      </c>
      <c r="B25" s="153" t="s">
        <v>118</v>
      </c>
      <c r="C25" s="300" t="s">
        <v>107</v>
      </c>
      <c r="D25" s="301"/>
      <c r="E25" s="301"/>
      <c r="F25" s="302" t="s">
        <v>101</v>
      </c>
      <c r="G25" s="303"/>
      <c r="H25" s="303"/>
      <c r="I25" s="303"/>
      <c r="J25" s="154"/>
      <c r="K25" s="154" t="s">
        <v>40</v>
      </c>
      <c r="L25" s="154"/>
      <c r="M25" s="303" t="s">
        <v>100</v>
      </c>
      <c r="N25" s="303"/>
      <c r="O25" s="303"/>
      <c r="P25" s="304"/>
      <c r="Q25" s="302" t="s">
        <v>188</v>
      </c>
      <c r="R25" s="303"/>
      <c r="S25" s="303"/>
      <c r="T25" s="305" t="s">
        <v>184</v>
      </c>
      <c r="U25" s="306"/>
      <c r="V25" s="307"/>
    </row>
    <row r="26" spans="1:22" ht="24" customHeight="1" x14ac:dyDescent="0.2"/>
    <row r="27" spans="1:22" ht="24" customHeight="1" x14ac:dyDescent="0.2"/>
    <row r="28" spans="1:22" ht="24" customHeight="1" x14ac:dyDescent="0.2"/>
    <row r="29" spans="1:22" ht="24" customHeight="1" x14ac:dyDescent="0.2"/>
    <row r="30" spans="1:22" ht="24" customHeight="1" x14ac:dyDescent="0.2"/>
    <row r="31" spans="1:22" ht="24" customHeight="1" x14ac:dyDescent="0.2"/>
    <row r="32" spans="1:2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</sheetData>
  <mergeCells count="102">
    <mergeCell ref="C25:E25"/>
    <mergeCell ref="F25:I25"/>
    <mergeCell ref="M25:P25"/>
    <mergeCell ref="Q25:S25"/>
    <mergeCell ref="T25:V25"/>
    <mergeCell ref="C24:E24"/>
    <mergeCell ref="F24:I24"/>
    <mergeCell ref="M24:P24"/>
    <mergeCell ref="Q24:S24"/>
    <mergeCell ref="T24:V24"/>
    <mergeCell ref="C23:E23"/>
    <mergeCell ref="F23:I23"/>
    <mergeCell ref="M23:P23"/>
    <mergeCell ref="Q23:S23"/>
    <mergeCell ref="T23:V23"/>
    <mergeCell ref="C22:E22"/>
    <mergeCell ref="F22:I22"/>
    <mergeCell ref="M22:P22"/>
    <mergeCell ref="Q22:S22"/>
    <mergeCell ref="T22:V22"/>
    <mergeCell ref="C20:E20"/>
    <mergeCell ref="C21:E21"/>
    <mergeCell ref="F21:I21"/>
    <mergeCell ref="M21:P21"/>
    <mergeCell ref="Q21:S21"/>
    <mergeCell ref="T21:V21"/>
    <mergeCell ref="C19:E19"/>
    <mergeCell ref="F19:P19"/>
    <mergeCell ref="Q19:S19"/>
    <mergeCell ref="T19:V19"/>
    <mergeCell ref="F20:I20"/>
    <mergeCell ref="M20:P20"/>
    <mergeCell ref="Q20:S20"/>
    <mergeCell ref="T20:V20"/>
    <mergeCell ref="C16:E16"/>
    <mergeCell ref="F16:I16"/>
    <mergeCell ref="M16:P16"/>
    <mergeCell ref="Q16:S16"/>
    <mergeCell ref="T16:V16"/>
    <mergeCell ref="C17:E17"/>
    <mergeCell ref="F17:I17"/>
    <mergeCell ref="M17:P17"/>
    <mergeCell ref="Q17:S17"/>
    <mergeCell ref="T17:V17"/>
    <mergeCell ref="C14:E14"/>
    <mergeCell ref="F14:I14"/>
    <mergeCell ref="M14:P14"/>
    <mergeCell ref="Q14:S14"/>
    <mergeCell ref="T14:V14"/>
    <mergeCell ref="C15:E15"/>
    <mergeCell ref="F15:I15"/>
    <mergeCell ref="M15:P15"/>
    <mergeCell ref="Q15:S15"/>
    <mergeCell ref="T15:V15"/>
    <mergeCell ref="C13:E13"/>
    <mergeCell ref="F13:I13"/>
    <mergeCell ref="M13:P13"/>
    <mergeCell ref="Q13:S13"/>
    <mergeCell ref="T13:V13"/>
    <mergeCell ref="C12:E12"/>
    <mergeCell ref="F12:I12"/>
    <mergeCell ref="M12:P12"/>
    <mergeCell ref="Q12:S12"/>
    <mergeCell ref="T12:V12"/>
    <mergeCell ref="Q8:S8"/>
    <mergeCell ref="T8:V8"/>
    <mergeCell ref="C11:E11"/>
    <mergeCell ref="F11:P11"/>
    <mergeCell ref="Q11:S11"/>
    <mergeCell ref="T11:V11"/>
    <mergeCell ref="C9:E9"/>
    <mergeCell ref="F9:I9"/>
    <mergeCell ref="M9:P9"/>
    <mergeCell ref="Q9:S9"/>
    <mergeCell ref="T9:V9"/>
    <mergeCell ref="C8:E8"/>
    <mergeCell ref="F8:I8"/>
    <mergeCell ref="M8:P8"/>
    <mergeCell ref="C6:E6"/>
    <mergeCell ref="F6:I6"/>
    <mergeCell ref="M6:P6"/>
    <mergeCell ref="Q6:S6"/>
    <mergeCell ref="T6:V6"/>
    <mergeCell ref="C7:E7"/>
    <mergeCell ref="F7:I7"/>
    <mergeCell ref="M7:P7"/>
    <mergeCell ref="Q7:S7"/>
    <mergeCell ref="T7:V7"/>
    <mergeCell ref="C5:E5"/>
    <mergeCell ref="F5:I5"/>
    <mergeCell ref="M5:P5"/>
    <mergeCell ref="Q5:S5"/>
    <mergeCell ref="T5:V5"/>
    <mergeCell ref="C3:E3"/>
    <mergeCell ref="F3:P3"/>
    <mergeCell ref="Q3:S3"/>
    <mergeCell ref="T3:V3"/>
    <mergeCell ref="C4:E4"/>
    <mergeCell ref="F4:I4"/>
    <mergeCell ref="M4:P4"/>
    <mergeCell ref="Q4:S4"/>
    <mergeCell ref="T4:V4"/>
  </mergeCells>
  <phoneticPr fontId="23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IW41"/>
  <sheetViews>
    <sheetView workbookViewId="0">
      <selection activeCell="N12" sqref="N12:P13"/>
    </sheetView>
  </sheetViews>
  <sheetFormatPr defaultColWidth="8.88671875" defaultRowHeight="16.2" x14ac:dyDescent="0.2"/>
  <cols>
    <col min="1" max="1" width="4.21875" customWidth="1"/>
    <col min="2" max="2" width="13.44140625" style="22" customWidth="1"/>
    <col min="3" max="20" width="4.44140625" style="19" customWidth="1"/>
    <col min="21" max="21" width="6" style="19" customWidth="1"/>
    <col min="22" max="22" width="4.44140625" style="19" customWidth="1"/>
    <col min="23" max="23" width="4.6640625" style="18" customWidth="1"/>
    <col min="24" max="24" width="4.6640625" style="21" customWidth="1"/>
    <col min="25" max="25" width="4.6640625" style="20" customWidth="1"/>
    <col min="26" max="30" width="4.6640625" style="18" customWidth="1"/>
    <col min="31" max="42" width="4.109375" style="18" customWidth="1"/>
    <col min="43" max="50" width="5.109375" style="18" customWidth="1"/>
    <col min="51" max="257" width="8.88671875" style="18"/>
  </cols>
  <sheetData>
    <row r="1" spans="1:31" ht="30" customHeight="1" x14ac:dyDescent="0.2">
      <c r="A1" s="80"/>
      <c r="B1" s="45" t="s">
        <v>206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80"/>
      <c r="T1" s="80"/>
      <c r="U1" s="83"/>
      <c r="V1" s="83"/>
      <c r="W1" s="83"/>
      <c r="X1" s="83"/>
      <c r="Y1" s="83"/>
      <c r="Z1" s="83"/>
      <c r="AA1" s="83"/>
      <c r="AB1" s="83"/>
      <c r="AC1" s="83"/>
      <c r="AD1" s="83"/>
      <c r="AE1" s="80"/>
    </row>
    <row r="2" spans="1:31" ht="21" customHeight="1" x14ac:dyDescent="0.2">
      <c r="A2" s="80"/>
      <c r="B2" s="81" t="s">
        <v>208</v>
      </c>
      <c r="C2" s="82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22" t="s">
        <v>39</v>
      </c>
      <c r="V2" s="322"/>
      <c r="W2" s="322"/>
      <c r="X2" s="322"/>
      <c r="Y2" s="322"/>
      <c r="Z2" s="322"/>
      <c r="AA2" s="322"/>
      <c r="AB2" s="322"/>
      <c r="AC2" s="322"/>
      <c r="AD2" s="322"/>
      <c r="AE2" s="322"/>
    </row>
    <row r="3" spans="1:31" ht="21" customHeight="1" thickBot="1" x14ac:dyDescent="0.25">
      <c r="A3" s="80"/>
      <c r="C3" s="82"/>
      <c r="D3" s="80"/>
      <c r="E3" s="80"/>
      <c r="F3" s="80"/>
      <c r="G3" s="84"/>
      <c r="H3" s="85"/>
      <c r="I3" s="85"/>
      <c r="J3" s="85"/>
      <c r="K3" s="86"/>
      <c r="L3" s="86"/>
      <c r="M3" s="86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7"/>
      <c r="AC3" s="80"/>
      <c r="AD3" s="88" t="s">
        <v>195</v>
      </c>
      <c r="AE3" s="80"/>
    </row>
    <row r="4" spans="1:31" ht="21" customHeight="1" x14ac:dyDescent="0.2">
      <c r="A4" s="80"/>
      <c r="B4" s="323" t="s">
        <v>120</v>
      </c>
      <c r="C4" s="324"/>
      <c r="D4" s="324"/>
      <c r="E4" s="327" t="str">
        <f>IF(B6="","",B6)</f>
        <v>A1</v>
      </c>
      <c r="F4" s="328"/>
      <c r="G4" s="329"/>
      <c r="H4" s="333" t="str">
        <f>IF(B8="","",B8)</f>
        <v>B1</v>
      </c>
      <c r="I4" s="328"/>
      <c r="J4" s="329"/>
      <c r="K4" s="333" t="str">
        <f>IF(B10="","",B10)</f>
        <v>C1</v>
      </c>
      <c r="L4" s="328"/>
      <c r="M4" s="329"/>
      <c r="N4" s="333" t="str">
        <f>IF(B12="","",B12)</f>
        <v>D1</v>
      </c>
      <c r="O4" s="328"/>
      <c r="P4" s="329"/>
      <c r="Q4" s="333" t="str">
        <f>B14</f>
        <v>E1</v>
      </c>
      <c r="R4" s="328"/>
      <c r="S4" s="329"/>
      <c r="T4" s="333" t="str">
        <f>IF(B16="","",B16)</f>
        <v>F1</v>
      </c>
      <c r="U4" s="328"/>
      <c r="V4" s="329"/>
      <c r="W4" s="360" t="s">
        <v>62</v>
      </c>
      <c r="X4" s="348" t="s">
        <v>63</v>
      </c>
      <c r="Y4" s="348" t="s">
        <v>64</v>
      </c>
      <c r="Z4" s="348" t="s">
        <v>65</v>
      </c>
      <c r="AA4" s="348" t="s">
        <v>24</v>
      </c>
      <c r="AB4" s="348" t="s">
        <v>66</v>
      </c>
      <c r="AC4" s="350" t="s">
        <v>67</v>
      </c>
      <c r="AD4" s="351" t="s">
        <v>68</v>
      </c>
      <c r="AE4" s="84"/>
    </row>
    <row r="5" spans="1:31" ht="21" customHeight="1" thickBot="1" x14ac:dyDescent="0.25">
      <c r="A5" s="80"/>
      <c r="B5" s="325"/>
      <c r="C5" s="326"/>
      <c r="D5" s="326"/>
      <c r="E5" s="330"/>
      <c r="F5" s="331"/>
      <c r="G5" s="332"/>
      <c r="H5" s="334"/>
      <c r="I5" s="331"/>
      <c r="J5" s="332"/>
      <c r="K5" s="334"/>
      <c r="L5" s="331"/>
      <c r="M5" s="332"/>
      <c r="N5" s="334"/>
      <c r="O5" s="331"/>
      <c r="P5" s="332"/>
      <c r="Q5" s="334"/>
      <c r="R5" s="331"/>
      <c r="S5" s="332"/>
      <c r="T5" s="334"/>
      <c r="U5" s="331"/>
      <c r="V5" s="332"/>
      <c r="W5" s="361"/>
      <c r="X5" s="349"/>
      <c r="Y5" s="349"/>
      <c r="Z5" s="349"/>
      <c r="AA5" s="349"/>
      <c r="AB5" s="349"/>
      <c r="AC5" s="349"/>
      <c r="AD5" s="352"/>
      <c r="AE5" s="84"/>
    </row>
    <row r="6" spans="1:31" ht="21" customHeight="1" x14ac:dyDescent="0.2">
      <c r="A6" s="435"/>
      <c r="B6" s="362" t="s">
        <v>134</v>
      </c>
      <c r="C6" s="363"/>
      <c r="D6" s="363"/>
      <c r="E6" s="366"/>
      <c r="F6" s="367"/>
      <c r="G6" s="368"/>
      <c r="H6" s="89"/>
      <c r="I6" s="90" t="str">
        <f>IF(H7="","",IF(H7=J7,"△",IF(H7&gt;=J7,"○","×")))</f>
        <v/>
      </c>
      <c r="J6" s="91"/>
      <c r="K6" s="89"/>
      <c r="L6" s="90" t="str">
        <f>IF(K7="","",IF(K7=M7,"△",IF(K7&gt;=M7,"○","×")))</f>
        <v/>
      </c>
      <c r="M6" s="92"/>
      <c r="N6" s="93"/>
      <c r="O6" s="90" t="str">
        <f>IF(N7="","",IF(N7=P7,"△",IF(N7&gt;=P7,"○","×")))</f>
        <v/>
      </c>
      <c r="P6" s="92"/>
      <c r="Q6" s="93"/>
      <c r="R6" s="90" t="str">
        <f>IF(Q7="","",IF(Q7=S7,"△",IF(Q7&gt;=S7,"○","×")))</f>
        <v/>
      </c>
      <c r="S6" s="92"/>
      <c r="T6" s="89"/>
      <c r="U6" s="90" t="str">
        <f>IF(T7="","",IF(T7=V7,"△",IF(T7&gt;=V7,"○","×")))</f>
        <v/>
      </c>
      <c r="V6" s="92"/>
      <c r="W6" s="372" t="str">
        <f>IF(AND($I6="",$L6="",$O6="",$U6="",$R6=""),"",COUNTIF($E6:$V6,"○"))</f>
        <v/>
      </c>
      <c r="X6" s="353" t="str">
        <f>IF(AND($I6="",$L6="",$O6="",$R6="",$U6=""),"",COUNTIF($E6:$V6,"△"))</f>
        <v/>
      </c>
      <c r="Y6" s="353" t="str">
        <f>IF(AND($I6="",$L6="",$O6="",$R6="",$U6=""),"",COUNTIF($E6:$V6,"×"))</f>
        <v/>
      </c>
      <c r="Z6" s="353" t="str">
        <f>IF(W6="","",(W6*3)+(X6*1))</f>
        <v/>
      </c>
      <c r="AA6" s="353" t="str">
        <f>IF(W6="","",SUM(H7,K7,N7,Q7,T7))</f>
        <v/>
      </c>
      <c r="AB6" s="353" t="str">
        <f>IF(W6="","",SUM(J7,M7,P7,S7,V7))</f>
        <v/>
      </c>
      <c r="AC6" s="353" t="str">
        <f>IF(W6="","",AA6-AB6)</f>
        <v/>
      </c>
      <c r="AD6" s="376" t="str">
        <f>IF(AE6="","",RANK(AE6,$AE6:$AE17,0))</f>
        <v/>
      </c>
      <c r="AE6" s="378" t="str">
        <f>IF(AC6="","",$Z6*100+$AC6*10+AA6)</f>
        <v/>
      </c>
    </row>
    <row r="7" spans="1:31" ht="21" customHeight="1" x14ac:dyDescent="0.2">
      <c r="A7" s="435"/>
      <c r="B7" s="364"/>
      <c r="C7" s="365"/>
      <c r="D7" s="365"/>
      <c r="E7" s="369"/>
      <c r="F7" s="370"/>
      <c r="G7" s="371"/>
      <c r="H7" s="94" t="str">
        <f>IF(G9="","",G9)</f>
        <v/>
      </c>
      <c r="I7" s="95" t="s">
        <v>72</v>
      </c>
      <c r="J7" s="96" t="str">
        <f>IF(E9="","",E9)</f>
        <v/>
      </c>
      <c r="K7" s="97" t="str">
        <f>IF(G11="","",G11)</f>
        <v/>
      </c>
      <c r="L7" s="98" t="s">
        <v>72</v>
      </c>
      <c r="M7" s="98" t="str">
        <f>IF(E11="","",E11)</f>
        <v/>
      </c>
      <c r="N7" s="97" t="str">
        <f>IF(G13="","",G13)</f>
        <v/>
      </c>
      <c r="O7" s="98" t="s">
        <v>72</v>
      </c>
      <c r="P7" s="99" t="str">
        <f>IF(E13="","",E13)</f>
        <v/>
      </c>
      <c r="Q7" s="97" t="str">
        <f>IF(G15="","",G15)</f>
        <v/>
      </c>
      <c r="R7" s="98" t="s">
        <v>72</v>
      </c>
      <c r="S7" s="99" t="str">
        <f>IF(E15="","",E15)</f>
        <v/>
      </c>
      <c r="T7" s="97" t="str">
        <f>IF(G17="","",G17)</f>
        <v/>
      </c>
      <c r="U7" s="98" t="s">
        <v>72</v>
      </c>
      <c r="V7" s="99" t="str">
        <f>IF(E17="","",E17)</f>
        <v/>
      </c>
      <c r="W7" s="373"/>
      <c r="X7" s="374"/>
      <c r="Y7" s="354"/>
      <c r="Z7" s="354"/>
      <c r="AA7" s="354"/>
      <c r="AB7" s="354"/>
      <c r="AC7" s="354"/>
      <c r="AD7" s="377"/>
      <c r="AE7" s="378"/>
    </row>
    <row r="8" spans="1:31" ht="21" customHeight="1" x14ac:dyDescent="0.2">
      <c r="A8" s="435"/>
      <c r="B8" s="379" t="s">
        <v>81</v>
      </c>
      <c r="C8" s="380"/>
      <c r="D8" s="380"/>
      <c r="E8" s="100"/>
      <c r="F8" s="101" t="str">
        <f>IF(E9="","",IF(E9=G9,"△",IF(E9&gt;=G9,"○","×")))</f>
        <v/>
      </c>
      <c r="G8" s="102"/>
      <c r="H8" s="381"/>
      <c r="I8" s="382"/>
      <c r="J8" s="383"/>
      <c r="K8" s="103"/>
      <c r="L8" s="104" t="str">
        <f>IF(K9="","",IF(K9=M9,"△",IF(K9&gt;=M9,"○","×")))</f>
        <v/>
      </c>
      <c r="M8" s="105"/>
      <c r="N8" s="103"/>
      <c r="O8" s="104" t="str">
        <f>IF(N9="","",IF(N9=P9,"△",IF(N9&gt;=P9,"○","×")))</f>
        <v/>
      </c>
      <c r="P8" s="105"/>
      <c r="Q8" s="103"/>
      <c r="R8" s="104" t="str">
        <f>IF(Q9="","",IF(Q9=S9,"△",IF(Q9&gt;=S9,"○","×")))</f>
        <v/>
      </c>
      <c r="S8" s="105"/>
      <c r="T8" s="103"/>
      <c r="U8" s="104" t="str">
        <f>IF(T9="","",IF(T9=V9,"△",IF(T9&gt;=V9,"○","×")))</f>
        <v/>
      </c>
      <c r="V8" s="106"/>
      <c r="W8" s="386" t="str">
        <f>IF(AND($F8="",$I8="",$L8="",$O8="",$U8="",$R8=""),"",COUNTIF($E8:$V8,"○"))</f>
        <v/>
      </c>
      <c r="X8" s="374" t="str">
        <f>IF(AND($F8="",$I8="",$L8="",$O8="",$R8="",$U8=""),"",COUNTIF($E8:$V8,"△"))</f>
        <v/>
      </c>
      <c r="Y8" s="374" t="str">
        <f>IF(AND($F8="",$I8="",$L8="",$O8="",$R8="",$U8=""),"",COUNTIF($E8:$V8,"×"))</f>
        <v/>
      </c>
      <c r="Z8" s="374" t="str">
        <f>IF(W8="","",(W8*3)+(X8*1))</f>
        <v/>
      </c>
      <c r="AA8" s="374" t="str">
        <f>IF(W8="","",SUM(E9,H9,K9,N9,Q9,T9))</f>
        <v/>
      </c>
      <c r="AB8" s="374" t="str">
        <f>IF(W8="","",SUM(G9,J9,M9,P9,S9,V9))</f>
        <v/>
      </c>
      <c r="AC8" s="374" t="str">
        <f>IF(W8="","",AA8-AB8)</f>
        <v/>
      </c>
      <c r="AD8" s="385" t="str">
        <f>IF(AE8="","",RANK(AE8,$AE6:$AE17,0))</f>
        <v/>
      </c>
      <c r="AE8" s="378" t="str">
        <f>IF(AC8="","",$Z8*100+$AC8*10+AA8)</f>
        <v/>
      </c>
    </row>
    <row r="9" spans="1:31" ht="21" customHeight="1" x14ac:dyDescent="0.2">
      <c r="A9" s="435"/>
      <c r="B9" s="364"/>
      <c r="C9" s="365"/>
      <c r="D9" s="365"/>
      <c r="E9" s="107"/>
      <c r="F9" s="108" t="s">
        <v>72</v>
      </c>
      <c r="G9" s="109"/>
      <c r="H9" s="384"/>
      <c r="I9" s="370"/>
      <c r="J9" s="371"/>
      <c r="K9" s="94" t="str">
        <f>IF(J11="","",J11)</f>
        <v/>
      </c>
      <c r="L9" s="95" t="s">
        <v>72</v>
      </c>
      <c r="M9" s="95" t="str">
        <f>IF(H11="","",H11)</f>
        <v/>
      </c>
      <c r="N9" s="97" t="str">
        <f>IF(J13="","",J13)</f>
        <v/>
      </c>
      <c r="O9" s="98" t="s">
        <v>72</v>
      </c>
      <c r="P9" s="98" t="str">
        <f>IF(H13="","",H13)</f>
        <v/>
      </c>
      <c r="Q9" s="97" t="str">
        <f>IF(J15="","",J15)</f>
        <v/>
      </c>
      <c r="R9" s="98" t="s">
        <v>72</v>
      </c>
      <c r="S9" s="98" t="str">
        <f>IF(H15="","",H15)</f>
        <v/>
      </c>
      <c r="T9" s="97" t="str">
        <f>IF(J17="","",J17)</f>
        <v/>
      </c>
      <c r="U9" s="98" t="s">
        <v>72</v>
      </c>
      <c r="V9" s="99" t="str">
        <f>IF(H17="","",H17)</f>
        <v/>
      </c>
      <c r="W9" s="373"/>
      <c r="X9" s="374"/>
      <c r="Y9" s="374"/>
      <c r="Z9" s="354"/>
      <c r="AA9" s="354"/>
      <c r="AB9" s="354"/>
      <c r="AC9" s="354"/>
      <c r="AD9" s="385"/>
      <c r="AE9" s="378"/>
    </row>
    <row r="10" spans="1:31" ht="21" customHeight="1" x14ac:dyDescent="0.2">
      <c r="A10" s="435"/>
      <c r="B10" s="379" t="s">
        <v>135</v>
      </c>
      <c r="C10" s="380"/>
      <c r="D10" s="380"/>
      <c r="E10" s="100"/>
      <c r="F10" s="101" t="str">
        <f>IF(E11="","",IF(E11=G11,"△",IF(E11&gt;=G11,"○","×")))</f>
        <v/>
      </c>
      <c r="G10" s="102"/>
      <c r="H10" s="110"/>
      <c r="I10" s="101" t="str">
        <f>IF(H11="","",IF(H11=J11,"△",IF(H11&gt;=J11,"○","×")))</f>
        <v/>
      </c>
      <c r="J10" s="102"/>
      <c r="K10" s="381"/>
      <c r="L10" s="382"/>
      <c r="M10" s="383"/>
      <c r="N10" s="103"/>
      <c r="O10" s="104" t="str">
        <f>IF(N11="","",IF(N11=P11,"△",IF(N11&gt;=P11,"○","×")))</f>
        <v/>
      </c>
      <c r="P10" s="105"/>
      <c r="Q10" s="103"/>
      <c r="R10" s="104" t="str">
        <f>IF(Q11="","",IF(Q11=S11,"△",IF(Q11&gt;=S11,"○","×")))</f>
        <v/>
      </c>
      <c r="S10" s="105"/>
      <c r="T10" s="103"/>
      <c r="U10" s="104" t="str">
        <f>IF(T11="","",IF(T11=V11,"△",IF(T11&gt;=V11,"○","×")))</f>
        <v/>
      </c>
      <c r="V10" s="106"/>
      <c r="W10" s="386" t="str">
        <f>IF(AND($F10="",$I10="",$L10="",$O10="",$U10="",$R10=""),"",COUNTIF($E10:$V10,"○"))</f>
        <v/>
      </c>
      <c r="X10" s="374" t="str">
        <f>IF(AND($F10="",$I10="",$L10="",$O10="",$R10="",$U10=""),"",COUNTIF($E10:$V10,"△"))</f>
        <v/>
      </c>
      <c r="Y10" s="374" t="str">
        <f>IF(AND($F10="",$I10="",$L10="",$O10="",$R10="",$U10=""),"",COUNTIF($E10:$V10,"×"))</f>
        <v/>
      </c>
      <c r="Z10" s="374" t="str">
        <f>IF(W10="","",(W10*3)+(X10*1))</f>
        <v/>
      </c>
      <c r="AA10" s="374" t="str">
        <f>IF(W10="","",SUM(E11,H11,K11,N11,Q11,T11))</f>
        <v/>
      </c>
      <c r="AB10" s="374" t="str">
        <f>IF(W10="","",SUM(G11,J11,M11,P11,S11,V11))</f>
        <v/>
      </c>
      <c r="AC10" s="374" t="str">
        <f>IF(W10="","",AA10-AB10)</f>
        <v/>
      </c>
      <c r="AD10" s="385" t="str">
        <f>IF(AE10="","",RANK(AE10,$AE6:$AE17,0))</f>
        <v/>
      </c>
      <c r="AE10" s="378" t="str">
        <f>IF(AC10="","",$Z10*100+$AC10*10+AA10)</f>
        <v/>
      </c>
    </row>
    <row r="11" spans="1:31" ht="21" customHeight="1" x14ac:dyDescent="0.2">
      <c r="A11" s="435"/>
      <c r="B11" s="364"/>
      <c r="C11" s="365"/>
      <c r="D11" s="365"/>
      <c r="E11" s="107"/>
      <c r="F11" s="108" t="s">
        <v>72</v>
      </c>
      <c r="G11" s="109"/>
      <c r="H11" s="111"/>
      <c r="I11" s="108" t="s">
        <v>72</v>
      </c>
      <c r="J11" s="109"/>
      <c r="K11" s="384"/>
      <c r="L11" s="370"/>
      <c r="M11" s="371"/>
      <c r="N11" s="94" t="str">
        <f>IF(M13="","",M13)</f>
        <v/>
      </c>
      <c r="O11" s="95" t="s">
        <v>72</v>
      </c>
      <c r="P11" s="95" t="str">
        <f>IF(K13="","",K13)</f>
        <v/>
      </c>
      <c r="Q11" s="94" t="str">
        <f>IF(M15="","",M15)</f>
        <v/>
      </c>
      <c r="R11" s="95" t="s">
        <v>72</v>
      </c>
      <c r="S11" s="95" t="str">
        <f>IF(K15="","",K15)</f>
        <v/>
      </c>
      <c r="T11" s="97" t="str">
        <f>IF(M17="","",M17)</f>
        <v/>
      </c>
      <c r="U11" s="98" t="s">
        <v>72</v>
      </c>
      <c r="V11" s="99" t="str">
        <f>IF(K17="","",K17)</f>
        <v/>
      </c>
      <c r="W11" s="373"/>
      <c r="X11" s="374"/>
      <c r="Y11" s="374"/>
      <c r="Z11" s="354"/>
      <c r="AA11" s="354"/>
      <c r="AB11" s="354"/>
      <c r="AC11" s="354"/>
      <c r="AD11" s="377"/>
      <c r="AE11" s="378"/>
    </row>
    <row r="12" spans="1:31" ht="21" customHeight="1" x14ac:dyDescent="0.2">
      <c r="A12" s="435"/>
      <c r="B12" s="379" t="s">
        <v>136</v>
      </c>
      <c r="C12" s="380"/>
      <c r="D12" s="380"/>
      <c r="E12" s="112"/>
      <c r="F12" s="113" t="str">
        <f>IF(E13="","",IF(E13=G13,"△",IF(E13&gt;=G13,"○","×")))</f>
        <v/>
      </c>
      <c r="G12" s="114"/>
      <c r="H12" s="115"/>
      <c r="I12" s="113" t="str">
        <f>IF(H13="","",IF(H13=J13,"△",IF(H13&gt;=J13,"○","×")))</f>
        <v/>
      </c>
      <c r="J12" s="114"/>
      <c r="K12" s="115"/>
      <c r="L12" s="113" t="str">
        <f>IF(K13="","",IF(K13=M13,"△",IF(K13&gt;=M13,"○","×")))</f>
        <v/>
      </c>
      <c r="M12" s="114"/>
      <c r="N12" s="381"/>
      <c r="O12" s="382"/>
      <c r="P12" s="383"/>
      <c r="Q12" s="103"/>
      <c r="R12" s="104" t="str">
        <f>IF(Q13="","",IF(Q13=S13,"△",IF(Q13&gt;=S13,"○","×")))</f>
        <v/>
      </c>
      <c r="S12" s="105"/>
      <c r="T12" s="103"/>
      <c r="U12" s="104" t="str">
        <f>IF(T13="","",IF(T13=V13,"△",IF(T13&gt;=V13,"○","×")))</f>
        <v/>
      </c>
      <c r="V12" s="106"/>
      <c r="W12" s="386" t="str">
        <f>IF(AND($F12="",$I12="",$L12="",$O12="",$U12="",$R12=""),"",COUNTIF($E12:$V12,"○"))</f>
        <v/>
      </c>
      <c r="X12" s="374" t="str">
        <f>IF(AND($F12="",$I12="",$L12="",$O12="",$R12="",$U12=""),"",COUNTIF($E12:$V12,"△"))</f>
        <v/>
      </c>
      <c r="Y12" s="374" t="str">
        <f>IF(AND($F12="",$I12="",$L12="",$O12="",$R12="",$U12=""),"",COUNTIF($E12:$V12,"×"))</f>
        <v/>
      </c>
      <c r="Z12" s="374" t="str">
        <f>IF(W12="","",(W12*3)+(X12*1))</f>
        <v/>
      </c>
      <c r="AA12" s="374" t="str">
        <f>IF(W12="","",SUM(E13,H13,K13,N13,Q13,T13))</f>
        <v/>
      </c>
      <c r="AB12" s="374" t="str">
        <f>IF(W12="","",SUM(G13,J13,M13,P13,S13,V13))</f>
        <v/>
      </c>
      <c r="AC12" s="374" t="str">
        <f>IF(W12="","",AA12-AB12)</f>
        <v/>
      </c>
      <c r="AD12" s="385" t="str">
        <f>IF(AE12="","",RANK(AE12,$AE6:$AE17,0))</f>
        <v/>
      </c>
      <c r="AE12" s="378" t="str">
        <f>IF(AC12="","",$Z12*100+$AC12*10+AA12)</f>
        <v/>
      </c>
    </row>
    <row r="13" spans="1:31" ht="21" customHeight="1" x14ac:dyDescent="0.2">
      <c r="A13" s="435"/>
      <c r="B13" s="364"/>
      <c r="C13" s="365"/>
      <c r="D13" s="365"/>
      <c r="E13" s="107"/>
      <c r="F13" s="108" t="s">
        <v>72</v>
      </c>
      <c r="G13" s="109"/>
      <c r="H13" s="111"/>
      <c r="I13" s="108" t="s">
        <v>72</v>
      </c>
      <c r="J13" s="109"/>
      <c r="K13" s="111"/>
      <c r="L13" s="108" t="s">
        <v>72</v>
      </c>
      <c r="M13" s="109"/>
      <c r="N13" s="384"/>
      <c r="O13" s="370"/>
      <c r="P13" s="371"/>
      <c r="Q13" s="94" t="str">
        <f>IF(P15="","",P15)</f>
        <v/>
      </c>
      <c r="R13" s="95" t="s">
        <v>72</v>
      </c>
      <c r="S13" s="95" t="str">
        <f>IF(N15="","",N15)</f>
        <v/>
      </c>
      <c r="T13" s="94" t="str">
        <f>IF(P17="","",P17)</f>
        <v/>
      </c>
      <c r="U13" s="95" t="s">
        <v>72</v>
      </c>
      <c r="V13" s="96" t="str">
        <f>IF(N17="","",N17)</f>
        <v/>
      </c>
      <c r="W13" s="373"/>
      <c r="X13" s="374"/>
      <c r="Y13" s="374"/>
      <c r="Z13" s="354"/>
      <c r="AA13" s="354"/>
      <c r="AB13" s="354"/>
      <c r="AC13" s="354"/>
      <c r="AD13" s="377"/>
      <c r="AE13" s="378"/>
    </row>
    <row r="14" spans="1:31" ht="21" customHeight="1" x14ac:dyDescent="0.2">
      <c r="A14" s="435"/>
      <c r="B14" s="379" t="s">
        <v>121</v>
      </c>
      <c r="C14" s="380"/>
      <c r="D14" s="380"/>
      <c r="E14" s="112"/>
      <c r="F14" s="113" t="str">
        <f>IF(E15="","",IF(E15=G15,"△",IF(E15&gt;=G15,"○","×")))</f>
        <v/>
      </c>
      <c r="G14" s="114"/>
      <c r="H14" s="115"/>
      <c r="I14" s="113" t="str">
        <f>IF(H15="","",IF(H15=J15,"△",IF(H15&gt;=J15,"○","×")))</f>
        <v/>
      </c>
      <c r="J14" s="114"/>
      <c r="K14" s="115"/>
      <c r="L14" s="113" t="str">
        <f>IF(K15="","",IF(K15=M15,"△",IF(K15&gt;=M15,"○","×")))</f>
        <v/>
      </c>
      <c r="M14" s="114"/>
      <c r="N14" s="115"/>
      <c r="O14" s="113" t="str">
        <f>IF(N15="","",IF(N15=P15,"△",IF(N15&gt;=P15,"○","×")))</f>
        <v/>
      </c>
      <c r="P14" s="114"/>
      <c r="Q14" s="381"/>
      <c r="R14" s="382"/>
      <c r="S14" s="383"/>
      <c r="T14" s="103"/>
      <c r="U14" s="104" t="str">
        <f>IF(T15="","",IF(T15=V15,"△",IF(T15&gt;=V15,"○","×")))</f>
        <v/>
      </c>
      <c r="V14" s="106"/>
      <c r="W14" s="386" t="str">
        <f>IF(AND($F14="",$I14="",$L14="",$O14="",$U14="",$R14=""),"",COUNTIF($E14:$V14,"○"))</f>
        <v/>
      </c>
      <c r="X14" s="374" t="str">
        <f>IF(AND($F14="",$I14="",$L14="",$O14="",$R14="",$U14=""),"",COUNTIF($E14:$V14,"△"))</f>
        <v/>
      </c>
      <c r="Y14" s="374" t="str">
        <f>IF(AND($F14="",$I14="",$L14="",$O14="",$R14="",$U14=""),"",COUNTIF($E14:$V14,"×"))</f>
        <v/>
      </c>
      <c r="Z14" s="374" t="str">
        <f>IF(W14="","",(W14*3)+(X14*1))</f>
        <v/>
      </c>
      <c r="AA14" s="374" t="str">
        <f>IF(W14="","",SUM(E15,H15,K15,N15,Q15,T15))</f>
        <v/>
      </c>
      <c r="AB14" s="374" t="str">
        <f>IF(W14="","",SUM(G15,J15,M15,P15,S15,V15))</f>
        <v/>
      </c>
      <c r="AC14" s="374" t="str">
        <f>IF(W14="","",AA14-AB14)</f>
        <v/>
      </c>
      <c r="AD14" s="385" t="str">
        <f>IF(AE14="","",RANK(AE14,$AE6:$AE17,0))</f>
        <v/>
      </c>
      <c r="AE14" s="378" t="str">
        <f>IF(AC14="","",$Z14*100+$AC14*10+AA14)</f>
        <v/>
      </c>
    </row>
    <row r="15" spans="1:31" ht="21" customHeight="1" x14ac:dyDescent="0.2">
      <c r="A15" s="435"/>
      <c r="B15" s="364"/>
      <c r="C15" s="365"/>
      <c r="D15" s="365"/>
      <c r="E15" s="107"/>
      <c r="F15" s="108" t="s">
        <v>72</v>
      </c>
      <c r="G15" s="109"/>
      <c r="H15" s="111"/>
      <c r="I15" s="108" t="s">
        <v>72</v>
      </c>
      <c r="J15" s="109"/>
      <c r="K15" s="111"/>
      <c r="L15" s="108" t="s">
        <v>72</v>
      </c>
      <c r="M15" s="109"/>
      <c r="N15" s="111"/>
      <c r="O15" s="108" t="s">
        <v>72</v>
      </c>
      <c r="P15" s="109"/>
      <c r="Q15" s="384"/>
      <c r="R15" s="370"/>
      <c r="S15" s="371"/>
      <c r="T15" s="94" t="str">
        <f>IF(S17="","",S17)</f>
        <v/>
      </c>
      <c r="U15" s="95" t="s">
        <v>72</v>
      </c>
      <c r="V15" s="96" t="str">
        <f>IF(Q17="","",Q17)</f>
        <v/>
      </c>
      <c r="W15" s="373"/>
      <c r="X15" s="374"/>
      <c r="Y15" s="374"/>
      <c r="Z15" s="354"/>
      <c r="AA15" s="354"/>
      <c r="AB15" s="354"/>
      <c r="AC15" s="354"/>
      <c r="AD15" s="377"/>
      <c r="AE15" s="378"/>
    </row>
    <row r="16" spans="1:31" ht="21" customHeight="1" x14ac:dyDescent="0.2">
      <c r="A16" s="435"/>
      <c r="B16" s="379" t="s">
        <v>122</v>
      </c>
      <c r="C16" s="380"/>
      <c r="D16" s="380"/>
      <c r="E16" s="112"/>
      <c r="F16" s="113" t="str">
        <f>IF(E17="","",IF(E17=G17,"△",IF(E17&gt;=G17,"○","×")))</f>
        <v/>
      </c>
      <c r="G16" s="114"/>
      <c r="H16" s="115"/>
      <c r="I16" s="113" t="str">
        <f>IF(H17="","",IF(H17=J17,"△",IF(H17&gt;=J17,"○","×")))</f>
        <v/>
      </c>
      <c r="J16" s="114"/>
      <c r="K16" s="115"/>
      <c r="L16" s="113" t="str">
        <f>IF(K17="","",IF(K17=M17,"△",IF(K17&gt;=M17,"○","×")))</f>
        <v/>
      </c>
      <c r="M16" s="114"/>
      <c r="N16" s="115"/>
      <c r="O16" s="113" t="str">
        <f>IF(N17="","",IF(N17=P17,"△",IF(N17&gt;=P17,"○","×")))</f>
        <v/>
      </c>
      <c r="P16" s="114"/>
      <c r="Q16" s="115"/>
      <c r="R16" s="113" t="str">
        <f>IF(Q17="","",IF(Q17=S17,"△",IF(Q17&gt;=S17,"○","×")))</f>
        <v/>
      </c>
      <c r="S16" s="114"/>
      <c r="T16" s="381"/>
      <c r="U16" s="382"/>
      <c r="V16" s="383"/>
      <c r="W16" s="386" t="str">
        <f>IF(AND($F16="",$I16="",$L16="",$O16="",$U16="",$R16=""),"",COUNTIF($E16:$V16,"○"))</f>
        <v/>
      </c>
      <c r="X16" s="374" t="str">
        <f>IF(AND($F16="",$I16="",$L16="",$O16="",$R16="",$U16=""),"",COUNTIF($E16:$V16,"△"))</f>
        <v/>
      </c>
      <c r="Y16" s="374" t="str">
        <f>IF(AND($F16="",$I16="",$L16="",$O16="",$R16="",$U16=""),"",COUNTIF($E16:$V16,"×"))</f>
        <v/>
      </c>
      <c r="Z16" s="374" t="str">
        <f>IF(W16="","",(W16*3)+(X16*1))</f>
        <v/>
      </c>
      <c r="AA16" s="374" t="str">
        <f>IF(W16="","",SUM(E17,H17,K17,N17,Q17,T17))</f>
        <v/>
      </c>
      <c r="AB16" s="374" t="str">
        <f>IF(W16="","",SUM(G17,J17,M17,P17,S17,V17))</f>
        <v/>
      </c>
      <c r="AC16" s="374" t="str">
        <f>IF(W16="","",AA16-AB16)</f>
        <v/>
      </c>
      <c r="AD16" s="385" t="str">
        <f>IF(AE16="","",RANK(AE16,$AE6:$AE17,0))</f>
        <v/>
      </c>
      <c r="AE16" s="378" t="str">
        <f>IF(AC16="","",$Z16*100+$AC16*10+AA16)</f>
        <v/>
      </c>
    </row>
    <row r="17" spans="1:48" ht="21" customHeight="1" thickBot="1" x14ac:dyDescent="0.25">
      <c r="A17" s="435"/>
      <c r="B17" s="437"/>
      <c r="C17" s="438"/>
      <c r="D17" s="438"/>
      <c r="E17" s="116"/>
      <c r="F17" s="117" t="s">
        <v>72</v>
      </c>
      <c r="G17" s="118"/>
      <c r="H17" s="119"/>
      <c r="I17" s="117" t="s">
        <v>72</v>
      </c>
      <c r="J17" s="118"/>
      <c r="K17" s="119"/>
      <c r="L17" s="117" t="s">
        <v>72</v>
      </c>
      <c r="M17" s="118"/>
      <c r="N17" s="119"/>
      <c r="O17" s="117" t="s">
        <v>72</v>
      </c>
      <c r="P17" s="118"/>
      <c r="Q17" s="119"/>
      <c r="R17" s="117" t="s">
        <v>72</v>
      </c>
      <c r="S17" s="118"/>
      <c r="T17" s="439"/>
      <c r="U17" s="440"/>
      <c r="V17" s="441"/>
      <c r="W17" s="436"/>
      <c r="X17" s="387"/>
      <c r="Y17" s="387"/>
      <c r="Z17" s="388"/>
      <c r="AA17" s="388"/>
      <c r="AB17" s="388"/>
      <c r="AC17" s="388"/>
      <c r="AD17" s="389"/>
      <c r="AE17" s="378"/>
    </row>
    <row r="18" spans="1:48" ht="21" customHeight="1" thickBot="1" x14ac:dyDescent="0.25">
      <c r="A18" s="80"/>
      <c r="B18" s="80"/>
      <c r="C18" s="8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4"/>
      <c r="AE18" s="80"/>
    </row>
    <row r="19" spans="1:48" ht="24.9" customHeight="1" thickBot="1" x14ac:dyDescent="0.25">
      <c r="A19" s="120"/>
      <c r="B19" s="121"/>
      <c r="C19" s="122"/>
      <c r="D19" s="122"/>
      <c r="E19" s="123"/>
      <c r="F19" s="124"/>
      <c r="G19" s="408" t="s">
        <v>78</v>
      </c>
      <c r="H19" s="408"/>
      <c r="I19" s="408"/>
      <c r="J19" s="408"/>
      <c r="K19" s="408"/>
      <c r="L19" s="408"/>
      <c r="M19" s="408"/>
      <c r="N19" s="409" t="s">
        <v>79</v>
      </c>
      <c r="O19" s="409"/>
      <c r="P19" s="409"/>
      <c r="Q19" s="409"/>
      <c r="R19" s="409"/>
      <c r="S19" s="409"/>
      <c r="T19" s="409"/>
      <c r="U19" s="409"/>
      <c r="V19" s="391" t="s">
        <v>133</v>
      </c>
      <c r="W19" s="392"/>
      <c r="X19" s="410"/>
      <c r="Y19" s="391" t="s">
        <v>132</v>
      </c>
      <c r="Z19" s="392"/>
      <c r="AA19" s="393"/>
      <c r="AB19" s="120"/>
      <c r="AC19" s="120"/>
      <c r="AD19" s="120"/>
      <c r="AE19" s="80"/>
    </row>
    <row r="20" spans="1:48" ht="24.9" customHeight="1" x14ac:dyDescent="0.2">
      <c r="A20" s="120"/>
      <c r="B20" s="394" t="s">
        <v>138</v>
      </c>
      <c r="C20" s="395"/>
      <c r="D20" s="395"/>
      <c r="E20" s="396"/>
      <c r="F20" s="125">
        <v>1</v>
      </c>
      <c r="G20" s="397" t="s">
        <v>123</v>
      </c>
      <c r="H20" s="397"/>
      <c r="I20" s="397"/>
      <c r="J20" s="397"/>
      <c r="K20" s="397"/>
      <c r="L20" s="397"/>
      <c r="M20" s="397"/>
      <c r="N20" s="398"/>
      <c r="O20" s="399"/>
      <c r="P20" s="399"/>
      <c r="Q20" s="400"/>
      <c r="R20" s="398"/>
      <c r="S20" s="399"/>
      <c r="T20" s="399"/>
      <c r="U20" s="400"/>
      <c r="V20" s="401"/>
      <c r="W20" s="402"/>
      <c r="X20" s="403"/>
      <c r="Y20" s="401"/>
      <c r="Z20" s="402"/>
      <c r="AA20" s="404"/>
      <c r="AB20" s="120"/>
      <c r="AC20" s="120"/>
      <c r="AD20" s="120"/>
      <c r="AE20" s="120"/>
    </row>
    <row r="21" spans="1:48" ht="24.9" customHeight="1" x14ac:dyDescent="0.2">
      <c r="A21" s="120"/>
      <c r="B21" s="405" t="s">
        <v>139</v>
      </c>
      <c r="C21" s="406"/>
      <c r="D21" s="406"/>
      <c r="E21" s="407"/>
      <c r="F21" s="126">
        <v>2</v>
      </c>
      <c r="G21" s="338" t="s">
        <v>124</v>
      </c>
      <c r="H21" s="338"/>
      <c r="I21" s="338"/>
      <c r="J21" s="338"/>
      <c r="K21" s="338"/>
      <c r="L21" s="338"/>
      <c r="M21" s="338"/>
      <c r="N21" s="345"/>
      <c r="O21" s="346"/>
      <c r="P21" s="346"/>
      <c r="Q21" s="347"/>
      <c r="R21" s="345"/>
      <c r="S21" s="346"/>
      <c r="T21" s="346"/>
      <c r="U21" s="347"/>
      <c r="V21" s="342"/>
      <c r="W21" s="343"/>
      <c r="X21" s="344"/>
      <c r="Y21" s="342"/>
      <c r="Z21" s="343"/>
      <c r="AA21" s="390"/>
      <c r="AB21" s="120"/>
      <c r="AC21" s="120"/>
      <c r="AD21" s="120"/>
      <c r="AE21" s="120"/>
    </row>
    <row r="22" spans="1:48" s="18" customFormat="1" ht="24.9" customHeight="1" x14ac:dyDescent="0.2">
      <c r="A22" s="120"/>
      <c r="B22" s="147" t="s">
        <v>137</v>
      </c>
      <c r="C22" s="129"/>
      <c r="D22" s="129"/>
      <c r="E22" s="130"/>
      <c r="F22" s="127">
        <v>3</v>
      </c>
      <c r="G22" s="338" t="s">
        <v>125</v>
      </c>
      <c r="H22" s="338"/>
      <c r="I22" s="338"/>
      <c r="J22" s="338"/>
      <c r="K22" s="338"/>
      <c r="L22" s="338"/>
      <c r="M22" s="338"/>
      <c r="N22" s="345"/>
      <c r="O22" s="346"/>
      <c r="P22" s="346"/>
      <c r="Q22" s="347"/>
      <c r="R22" s="345"/>
      <c r="S22" s="346"/>
      <c r="T22" s="346"/>
      <c r="U22" s="347"/>
      <c r="V22" s="342"/>
      <c r="W22" s="343"/>
      <c r="X22" s="344"/>
      <c r="Y22" s="342"/>
      <c r="Z22" s="343"/>
      <c r="AA22" s="390"/>
      <c r="AB22" s="120"/>
      <c r="AC22" s="120"/>
      <c r="AD22" s="120"/>
      <c r="AE22" s="120"/>
      <c r="AT22" s="23"/>
      <c r="AU22" s="23"/>
      <c r="AV22" s="23"/>
    </row>
    <row r="23" spans="1:48" ht="24.9" customHeight="1" x14ac:dyDescent="0.2">
      <c r="A23" s="120"/>
      <c r="B23" s="128"/>
      <c r="C23" s="129"/>
      <c r="D23" s="129"/>
      <c r="E23" s="130"/>
      <c r="F23" s="126">
        <v>4</v>
      </c>
      <c r="G23" s="338" t="s">
        <v>126</v>
      </c>
      <c r="H23" s="338"/>
      <c r="I23" s="338"/>
      <c r="J23" s="338"/>
      <c r="K23" s="338"/>
      <c r="L23" s="338"/>
      <c r="M23" s="338"/>
      <c r="N23" s="345"/>
      <c r="O23" s="346"/>
      <c r="P23" s="346"/>
      <c r="Q23" s="347"/>
      <c r="R23" s="345"/>
      <c r="S23" s="346"/>
      <c r="T23" s="346"/>
      <c r="U23" s="347"/>
      <c r="V23" s="342"/>
      <c r="W23" s="343"/>
      <c r="X23" s="344"/>
      <c r="Y23" s="342"/>
      <c r="Z23" s="343"/>
      <c r="AA23" s="390"/>
      <c r="AB23" s="120"/>
      <c r="AC23" s="120"/>
      <c r="AD23" s="120"/>
      <c r="AE23" s="120"/>
      <c r="AT23" s="23"/>
      <c r="AU23" s="23"/>
      <c r="AV23" s="23"/>
    </row>
    <row r="24" spans="1:48" ht="24.9" customHeight="1" x14ac:dyDescent="0.2">
      <c r="A24" s="120"/>
      <c r="B24" s="355"/>
      <c r="C24" s="356"/>
      <c r="D24" s="356"/>
      <c r="E24" s="359"/>
      <c r="F24" s="126">
        <v>5</v>
      </c>
      <c r="G24" s="338" t="s">
        <v>127</v>
      </c>
      <c r="H24" s="338"/>
      <c r="I24" s="338"/>
      <c r="J24" s="338"/>
      <c r="K24" s="338"/>
      <c r="L24" s="338"/>
      <c r="M24" s="338"/>
      <c r="N24" s="345"/>
      <c r="O24" s="346"/>
      <c r="P24" s="346"/>
      <c r="Q24" s="347"/>
      <c r="R24" s="345"/>
      <c r="S24" s="346"/>
      <c r="T24" s="346"/>
      <c r="U24" s="347"/>
      <c r="V24" s="342"/>
      <c r="W24" s="343"/>
      <c r="X24" s="344"/>
      <c r="Y24" s="342"/>
      <c r="Z24" s="343"/>
      <c r="AA24" s="390"/>
      <c r="AB24" s="120"/>
      <c r="AC24" s="120"/>
      <c r="AD24" s="120"/>
      <c r="AE24" s="120"/>
      <c r="AT24" s="23"/>
      <c r="AU24" s="23"/>
      <c r="AV24" s="23"/>
    </row>
    <row r="25" spans="1:48" ht="24.9" customHeight="1" x14ac:dyDescent="0.2">
      <c r="A25" s="120"/>
      <c r="B25" s="144"/>
      <c r="C25" s="145"/>
      <c r="D25" s="145"/>
      <c r="E25" s="146"/>
      <c r="F25" s="126">
        <v>6</v>
      </c>
      <c r="G25" s="338" t="s">
        <v>128</v>
      </c>
      <c r="H25" s="338"/>
      <c r="I25" s="338"/>
      <c r="J25" s="338"/>
      <c r="K25" s="338"/>
      <c r="L25" s="338"/>
      <c r="M25" s="338"/>
      <c r="N25" s="345"/>
      <c r="O25" s="346"/>
      <c r="P25" s="346"/>
      <c r="Q25" s="347"/>
      <c r="R25" s="345"/>
      <c r="S25" s="346"/>
      <c r="T25" s="346"/>
      <c r="U25" s="347"/>
      <c r="V25" s="342"/>
      <c r="W25" s="343"/>
      <c r="X25" s="344"/>
      <c r="Y25" s="342"/>
      <c r="Z25" s="343"/>
      <c r="AA25" s="390"/>
      <c r="AB25" s="120"/>
      <c r="AC25" s="120"/>
      <c r="AD25" s="120"/>
      <c r="AE25" s="120"/>
      <c r="AT25" s="23"/>
      <c r="AU25" s="23"/>
      <c r="AV25" s="23"/>
    </row>
    <row r="26" spans="1:48" ht="24.9" customHeight="1" x14ac:dyDescent="0.2">
      <c r="A26" s="120"/>
      <c r="B26" s="144"/>
      <c r="C26" s="145"/>
      <c r="D26" s="145"/>
      <c r="E26" s="146"/>
      <c r="F26" s="126">
        <v>7</v>
      </c>
      <c r="G26" s="338" t="s">
        <v>129</v>
      </c>
      <c r="H26" s="338"/>
      <c r="I26" s="338"/>
      <c r="J26" s="338"/>
      <c r="K26" s="338"/>
      <c r="L26" s="338"/>
      <c r="M26" s="338"/>
      <c r="N26" s="345"/>
      <c r="O26" s="346"/>
      <c r="P26" s="346"/>
      <c r="Q26" s="347"/>
      <c r="R26" s="345"/>
      <c r="S26" s="346"/>
      <c r="T26" s="346"/>
      <c r="U26" s="347"/>
      <c r="V26" s="342"/>
      <c r="W26" s="343"/>
      <c r="X26" s="344"/>
      <c r="Y26" s="342"/>
      <c r="Z26" s="343"/>
      <c r="AA26" s="390"/>
      <c r="AB26" s="120"/>
      <c r="AC26" s="120"/>
      <c r="AD26" s="120"/>
      <c r="AE26" s="120"/>
      <c r="AT26" s="23"/>
      <c r="AU26" s="23"/>
      <c r="AV26" s="23"/>
    </row>
    <row r="27" spans="1:48" ht="24.9" customHeight="1" x14ac:dyDescent="0.2">
      <c r="A27" s="120"/>
      <c r="B27" s="144"/>
      <c r="C27" s="145"/>
      <c r="D27" s="145"/>
      <c r="E27" s="146"/>
      <c r="F27" s="126">
        <v>8</v>
      </c>
      <c r="G27" s="338" t="s">
        <v>130</v>
      </c>
      <c r="H27" s="338"/>
      <c r="I27" s="338"/>
      <c r="J27" s="338"/>
      <c r="K27" s="338"/>
      <c r="L27" s="338"/>
      <c r="M27" s="338"/>
      <c r="N27" s="345"/>
      <c r="O27" s="346"/>
      <c r="P27" s="346"/>
      <c r="Q27" s="347"/>
      <c r="R27" s="345"/>
      <c r="S27" s="346"/>
      <c r="T27" s="346"/>
      <c r="U27" s="347"/>
      <c r="V27" s="342"/>
      <c r="W27" s="343"/>
      <c r="X27" s="344"/>
      <c r="Y27" s="342"/>
      <c r="Z27" s="343"/>
      <c r="AA27" s="390"/>
      <c r="AB27" s="120"/>
      <c r="AC27" s="120"/>
      <c r="AD27" s="120"/>
      <c r="AE27" s="120"/>
      <c r="AT27" s="23"/>
      <c r="AU27" s="23"/>
      <c r="AV27" s="23"/>
    </row>
    <row r="28" spans="1:48" ht="24.9" customHeight="1" thickBot="1" x14ac:dyDescent="0.25">
      <c r="A28" s="80"/>
      <c r="B28" s="413"/>
      <c r="C28" s="414"/>
      <c r="D28" s="414"/>
      <c r="E28" s="415"/>
      <c r="F28" s="143">
        <v>9</v>
      </c>
      <c r="G28" s="416" t="s">
        <v>131</v>
      </c>
      <c r="H28" s="416"/>
      <c r="I28" s="416"/>
      <c r="J28" s="416"/>
      <c r="K28" s="416"/>
      <c r="L28" s="416"/>
      <c r="M28" s="416"/>
      <c r="N28" s="417"/>
      <c r="O28" s="418"/>
      <c r="P28" s="418"/>
      <c r="Q28" s="419"/>
      <c r="R28" s="420"/>
      <c r="S28" s="421"/>
      <c r="T28" s="421"/>
      <c r="U28" s="422"/>
      <c r="V28" s="423"/>
      <c r="W28" s="424"/>
      <c r="X28" s="425"/>
      <c r="Y28" s="423"/>
      <c r="Z28" s="424"/>
      <c r="AA28" s="426"/>
      <c r="AB28" s="80"/>
      <c r="AC28" s="80"/>
      <c r="AD28" s="84"/>
      <c r="AE28" s="80"/>
      <c r="AT28" s="23"/>
      <c r="AU28" s="23"/>
      <c r="AV28" s="23"/>
    </row>
    <row r="29" spans="1:48" ht="26.1" customHeight="1" thickBot="1" x14ac:dyDescent="0.25">
      <c r="A29" s="80"/>
      <c r="B29" s="131"/>
      <c r="C29" s="131"/>
      <c r="D29" s="131"/>
      <c r="E29" s="131"/>
      <c r="F29" s="132"/>
      <c r="G29" s="133"/>
      <c r="H29" s="133"/>
      <c r="I29" s="133"/>
      <c r="J29" s="133"/>
      <c r="K29" s="133"/>
      <c r="L29" s="133"/>
      <c r="M29" s="133"/>
      <c r="N29" s="134"/>
      <c r="O29" s="134"/>
      <c r="P29" s="134"/>
      <c r="Q29" s="134"/>
      <c r="R29" s="135"/>
      <c r="S29" s="135"/>
      <c r="T29" s="135"/>
      <c r="U29" s="135"/>
      <c r="V29" s="133"/>
      <c r="W29" s="133"/>
      <c r="X29" s="133"/>
      <c r="Y29" s="133"/>
      <c r="Z29" s="133"/>
      <c r="AA29" s="133"/>
      <c r="AB29" s="80"/>
      <c r="AC29" s="80"/>
      <c r="AD29" s="84"/>
      <c r="AE29" s="80"/>
    </row>
    <row r="30" spans="1:48" ht="24.9" customHeight="1" x14ac:dyDescent="0.2">
      <c r="A30" s="80"/>
      <c r="B30" s="394" t="s">
        <v>145</v>
      </c>
      <c r="C30" s="395"/>
      <c r="D30" s="395"/>
      <c r="E30" s="396"/>
      <c r="F30" s="136">
        <v>1</v>
      </c>
      <c r="G30" s="397" t="s">
        <v>123</v>
      </c>
      <c r="H30" s="397"/>
      <c r="I30" s="397"/>
      <c r="J30" s="397"/>
      <c r="K30" s="397"/>
      <c r="L30" s="397"/>
      <c r="M30" s="397"/>
      <c r="N30" s="427"/>
      <c r="O30" s="428"/>
      <c r="P30" s="428"/>
      <c r="Q30" s="429"/>
      <c r="R30" s="401"/>
      <c r="S30" s="402"/>
      <c r="T30" s="402"/>
      <c r="U30" s="403"/>
      <c r="V30" s="398"/>
      <c r="W30" s="399"/>
      <c r="X30" s="400"/>
      <c r="Y30" s="398"/>
      <c r="Z30" s="399"/>
      <c r="AA30" s="430"/>
      <c r="AB30" s="80"/>
      <c r="AC30" s="80"/>
      <c r="AD30" s="84"/>
      <c r="AE30" s="80"/>
    </row>
    <row r="31" spans="1:48" ht="24.9" customHeight="1" x14ac:dyDescent="0.2">
      <c r="A31" s="80"/>
      <c r="B31" s="335" t="s">
        <v>119</v>
      </c>
      <c r="C31" s="336"/>
      <c r="D31" s="336"/>
      <c r="E31" s="337"/>
      <c r="F31" s="127">
        <v>2</v>
      </c>
      <c r="G31" s="338" t="s">
        <v>124</v>
      </c>
      <c r="H31" s="338"/>
      <c r="I31" s="338"/>
      <c r="J31" s="338"/>
      <c r="K31" s="338"/>
      <c r="L31" s="338"/>
      <c r="M31" s="338"/>
      <c r="N31" s="339"/>
      <c r="O31" s="340"/>
      <c r="P31" s="340"/>
      <c r="Q31" s="341"/>
      <c r="R31" s="342"/>
      <c r="S31" s="343"/>
      <c r="T31" s="343"/>
      <c r="U31" s="344"/>
      <c r="V31" s="345"/>
      <c r="W31" s="346"/>
      <c r="X31" s="347"/>
      <c r="Y31" s="345"/>
      <c r="Z31" s="346"/>
      <c r="AA31" s="434"/>
      <c r="AB31" s="133"/>
      <c r="AC31" s="137"/>
      <c r="AD31" s="137"/>
      <c r="AE31" s="80"/>
    </row>
    <row r="32" spans="1:48" ht="24.9" customHeight="1" x14ac:dyDescent="0.2">
      <c r="A32" s="80"/>
      <c r="B32" s="147" t="s">
        <v>137</v>
      </c>
      <c r="C32" s="129"/>
      <c r="D32" s="129"/>
      <c r="E32" s="130"/>
      <c r="F32" s="138">
        <v>3</v>
      </c>
      <c r="G32" s="338" t="s">
        <v>125</v>
      </c>
      <c r="H32" s="338"/>
      <c r="I32" s="338"/>
      <c r="J32" s="338"/>
      <c r="K32" s="338"/>
      <c r="L32" s="338"/>
      <c r="M32" s="338"/>
      <c r="N32" s="357"/>
      <c r="O32" s="358"/>
      <c r="P32" s="358"/>
      <c r="Q32" s="358"/>
      <c r="R32" s="375"/>
      <c r="S32" s="375"/>
      <c r="T32" s="375"/>
      <c r="U32" s="375"/>
      <c r="V32" s="345"/>
      <c r="W32" s="346"/>
      <c r="X32" s="347"/>
      <c r="Y32" s="411"/>
      <c r="Z32" s="411"/>
      <c r="AA32" s="412"/>
      <c r="AB32" s="133"/>
      <c r="AC32" s="137"/>
      <c r="AD32" s="137"/>
      <c r="AE32" s="80"/>
    </row>
    <row r="33" spans="1:31" ht="24.9" customHeight="1" x14ac:dyDescent="0.2">
      <c r="A33" s="80"/>
      <c r="B33" s="128"/>
      <c r="C33" s="129"/>
      <c r="D33" s="129"/>
      <c r="E33" s="130"/>
      <c r="F33" s="138">
        <v>4</v>
      </c>
      <c r="G33" s="338" t="s">
        <v>126</v>
      </c>
      <c r="H33" s="338"/>
      <c r="I33" s="338"/>
      <c r="J33" s="338"/>
      <c r="K33" s="338"/>
      <c r="L33" s="338"/>
      <c r="M33" s="338"/>
      <c r="N33" s="357"/>
      <c r="O33" s="358"/>
      <c r="P33" s="358"/>
      <c r="Q33" s="358"/>
      <c r="R33" s="375"/>
      <c r="S33" s="375"/>
      <c r="T33" s="375"/>
      <c r="U33" s="375"/>
      <c r="V33" s="345"/>
      <c r="W33" s="346"/>
      <c r="X33" s="347"/>
      <c r="Y33" s="411"/>
      <c r="Z33" s="411"/>
      <c r="AA33" s="412"/>
      <c r="AB33" s="133"/>
      <c r="AC33" s="137"/>
      <c r="AD33" s="137"/>
      <c r="AE33" s="80"/>
    </row>
    <row r="34" spans="1:31" ht="24.9" customHeight="1" x14ac:dyDescent="0.2">
      <c r="A34" s="80"/>
      <c r="B34" s="355"/>
      <c r="C34" s="356"/>
      <c r="D34" s="356"/>
      <c r="E34" s="356"/>
      <c r="F34" s="127">
        <v>5</v>
      </c>
      <c r="G34" s="338" t="s">
        <v>127</v>
      </c>
      <c r="H34" s="338"/>
      <c r="I34" s="338"/>
      <c r="J34" s="338"/>
      <c r="K34" s="338"/>
      <c r="L34" s="338"/>
      <c r="M34" s="338"/>
      <c r="N34" s="357"/>
      <c r="O34" s="358"/>
      <c r="P34" s="358"/>
      <c r="Q34" s="358"/>
      <c r="R34" s="375"/>
      <c r="S34" s="375"/>
      <c r="T34" s="375"/>
      <c r="U34" s="375"/>
      <c r="V34" s="345"/>
      <c r="W34" s="346"/>
      <c r="X34" s="347"/>
      <c r="Y34" s="411"/>
      <c r="Z34" s="411"/>
      <c r="AA34" s="412"/>
      <c r="AB34" s="133"/>
      <c r="AC34" s="137"/>
      <c r="AD34" s="137"/>
      <c r="AE34" s="80"/>
    </row>
    <row r="35" spans="1:31" ht="24.9" customHeight="1" thickBot="1" x14ac:dyDescent="0.25">
      <c r="A35" s="80"/>
      <c r="B35" s="413"/>
      <c r="C35" s="414"/>
      <c r="D35" s="414"/>
      <c r="E35" s="415"/>
      <c r="F35" s="139">
        <v>6</v>
      </c>
      <c r="G35" s="416" t="s">
        <v>128</v>
      </c>
      <c r="H35" s="416"/>
      <c r="I35" s="416"/>
      <c r="J35" s="416"/>
      <c r="K35" s="416"/>
      <c r="L35" s="416"/>
      <c r="M35" s="416"/>
      <c r="N35" s="420"/>
      <c r="O35" s="421"/>
      <c r="P35" s="421"/>
      <c r="Q35" s="421"/>
      <c r="R35" s="431"/>
      <c r="S35" s="431"/>
      <c r="T35" s="431"/>
      <c r="U35" s="431"/>
      <c r="V35" s="423"/>
      <c r="W35" s="424"/>
      <c r="X35" s="425"/>
      <c r="Y35" s="432"/>
      <c r="Z35" s="432"/>
      <c r="AA35" s="433"/>
      <c r="AB35" s="133"/>
      <c r="AC35" s="137"/>
      <c r="AD35" s="137"/>
      <c r="AE35" s="80"/>
    </row>
    <row r="36" spans="1:31" ht="26.1" customHeight="1" x14ac:dyDescent="0.2">
      <c r="A36" s="80"/>
      <c r="B36" s="131"/>
      <c r="C36" s="131"/>
      <c r="D36" s="131"/>
      <c r="E36" s="131"/>
      <c r="F36" s="132"/>
      <c r="G36" s="133"/>
      <c r="H36" s="133"/>
      <c r="I36" s="133"/>
      <c r="J36" s="133"/>
      <c r="K36" s="133"/>
      <c r="L36" s="133"/>
      <c r="M36" s="133"/>
      <c r="N36" s="140"/>
      <c r="O36" s="140"/>
      <c r="P36" s="140"/>
      <c r="Q36" s="140"/>
      <c r="R36" s="141"/>
      <c r="S36" s="141"/>
      <c r="T36" s="141"/>
      <c r="U36" s="141"/>
      <c r="V36" s="141"/>
      <c r="W36" s="141"/>
      <c r="X36" s="141"/>
      <c r="Y36" s="142"/>
      <c r="Z36" s="142"/>
      <c r="AA36" s="142"/>
      <c r="AB36" s="133"/>
      <c r="AC36" s="137"/>
      <c r="AD36" s="137"/>
      <c r="AE36" s="80"/>
    </row>
    <row r="37" spans="1:31" ht="26.1" customHeight="1" x14ac:dyDescent="0.2">
      <c r="B37" s="29"/>
      <c r="C37" s="79"/>
      <c r="D37" s="30"/>
      <c r="E37" s="30"/>
      <c r="F37" s="34"/>
      <c r="G37" s="34"/>
      <c r="H37" s="34"/>
      <c r="I37" s="34"/>
      <c r="J37" s="31"/>
      <c r="K37" s="31"/>
      <c r="L37" s="31"/>
      <c r="M37" s="34"/>
      <c r="N37" s="34"/>
      <c r="O37" s="34"/>
      <c r="P37" s="34"/>
      <c r="Q37" s="34"/>
      <c r="R37" s="34"/>
      <c r="S37" s="34"/>
      <c r="T37" s="33"/>
      <c r="U37" s="33"/>
      <c r="V37" s="33"/>
    </row>
    <row r="38" spans="1:31" ht="26.1" customHeight="1" x14ac:dyDescent="0.2">
      <c r="B38" s="29"/>
      <c r="C38" s="79"/>
      <c r="D38" s="30"/>
      <c r="E38" s="30"/>
      <c r="F38" s="34"/>
      <c r="G38" s="34"/>
      <c r="H38" s="34"/>
      <c r="I38" s="34"/>
      <c r="J38" s="31"/>
      <c r="K38" s="31"/>
      <c r="L38" s="31"/>
      <c r="M38" s="34"/>
      <c r="N38" s="34"/>
      <c r="O38" s="34"/>
      <c r="P38" s="34"/>
      <c r="Q38" s="34"/>
      <c r="R38" s="34"/>
      <c r="S38" s="34"/>
      <c r="T38" s="33"/>
      <c r="U38" s="33"/>
      <c r="V38" s="33"/>
    </row>
    <row r="39" spans="1:31" ht="26.1" customHeight="1" x14ac:dyDescent="0.2">
      <c r="B39" s="29"/>
      <c r="C39" s="79"/>
      <c r="D39" s="30"/>
      <c r="E39" s="30"/>
      <c r="F39" s="34"/>
      <c r="G39" s="34"/>
      <c r="H39" s="34"/>
      <c r="I39" s="34"/>
      <c r="J39" s="31"/>
      <c r="K39" s="31"/>
      <c r="L39" s="31"/>
      <c r="M39" s="34"/>
      <c r="N39" s="34"/>
      <c r="O39" s="34"/>
      <c r="P39" s="34"/>
      <c r="Q39" s="34"/>
      <c r="R39" s="34"/>
      <c r="S39" s="34"/>
      <c r="T39" s="33"/>
      <c r="U39" s="33"/>
      <c r="V39" s="33"/>
    </row>
    <row r="40" spans="1:31" ht="26.1" customHeight="1" x14ac:dyDescent="0.2">
      <c r="B40" s="29"/>
      <c r="C40" s="79"/>
      <c r="D40" s="30"/>
      <c r="E40" s="30"/>
      <c r="F40" s="34"/>
      <c r="G40" s="34"/>
      <c r="H40" s="34"/>
      <c r="I40" s="34"/>
      <c r="J40" s="31"/>
      <c r="K40" s="31"/>
      <c r="L40" s="31"/>
      <c r="M40" s="34"/>
      <c r="N40" s="34"/>
      <c r="O40" s="34"/>
      <c r="P40" s="34"/>
      <c r="Q40" s="34"/>
      <c r="R40" s="34"/>
      <c r="S40" s="34"/>
      <c r="T40" s="33"/>
      <c r="U40" s="33"/>
      <c r="V40" s="33"/>
    </row>
    <row r="41" spans="1:31" ht="26.1" customHeight="1" x14ac:dyDescent="0.2">
      <c r="B41" s="29"/>
      <c r="C41" s="79"/>
      <c r="D41" s="30"/>
      <c r="E41" s="30"/>
      <c r="F41" s="34"/>
      <c r="G41" s="34"/>
      <c r="H41" s="34"/>
      <c r="I41" s="34"/>
      <c r="J41" s="31"/>
      <c r="K41" s="31"/>
      <c r="L41" s="31"/>
      <c r="M41" s="34"/>
      <c r="N41" s="34"/>
      <c r="O41" s="34"/>
      <c r="P41" s="34"/>
      <c r="Q41" s="34"/>
      <c r="R41" s="34"/>
      <c r="S41" s="34"/>
      <c r="T41" s="33"/>
      <c r="U41" s="33"/>
      <c r="V41" s="33"/>
    </row>
  </sheetData>
  <mergeCells count="175">
    <mergeCell ref="A6:A7"/>
    <mergeCell ref="A14:A15"/>
    <mergeCell ref="A16:A17"/>
    <mergeCell ref="G25:M25"/>
    <mergeCell ref="G26:M26"/>
    <mergeCell ref="G27:M27"/>
    <mergeCell ref="N25:Q25"/>
    <mergeCell ref="R25:U25"/>
    <mergeCell ref="V25:X25"/>
    <mergeCell ref="G22:M22"/>
    <mergeCell ref="N22:Q22"/>
    <mergeCell ref="R22:U22"/>
    <mergeCell ref="V22:X22"/>
    <mergeCell ref="W16:W17"/>
    <mergeCell ref="X16:X17"/>
    <mergeCell ref="X10:X11"/>
    <mergeCell ref="B14:D15"/>
    <mergeCell ref="Q14:S15"/>
    <mergeCell ref="B16:D17"/>
    <mergeCell ref="T16:V17"/>
    <mergeCell ref="A12:A13"/>
    <mergeCell ref="A10:A11"/>
    <mergeCell ref="A8:A9"/>
    <mergeCell ref="Y34:AA34"/>
    <mergeCell ref="B35:E35"/>
    <mergeCell ref="G35:M35"/>
    <mergeCell ref="N35:Q35"/>
    <mergeCell ref="R35:U35"/>
    <mergeCell ref="V35:X35"/>
    <mergeCell ref="Y35:AA35"/>
    <mergeCell ref="Y25:AA25"/>
    <mergeCell ref="N26:Q26"/>
    <mergeCell ref="R26:U26"/>
    <mergeCell ref="V26:X26"/>
    <mergeCell ref="Y26:AA26"/>
    <mergeCell ref="N27:Q27"/>
    <mergeCell ref="R27:U27"/>
    <mergeCell ref="V27:X27"/>
    <mergeCell ref="Y27:AA27"/>
    <mergeCell ref="Y31:AA31"/>
    <mergeCell ref="G32:M32"/>
    <mergeCell ref="N32:Q32"/>
    <mergeCell ref="R32:U32"/>
    <mergeCell ref="V32:X32"/>
    <mergeCell ref="Y32:AA32"/>
    <mergeCell ref="G33:M33"/>
    <mergeCell ref="N33:Q33"/>
    <mergeCell ref="Y33:AA33"/>
    <mergeCell ref="Y24:AA24"/>
    <mergeCell ref="B28:E28"/>
    <mergeCell ref="G28:M28"/>
    <mergeCell ref="N28:Q28"/>
    <mergeCell ref="R28:U28"/>
    <mergeCell ref="V28:X28"/>
    <mergeCell ref="Y28:AA28"/>
    <mergeCell ref="B30:E30"/>
    <mergeCell ref="G30:M30"/>
    <mergeCell ref="N30:Q30"/>
    <mergeCell ref="R30:U30"/>
    <mergeCell ref="V30:X30"/>
    <mergeCell ref="Y30:AA30"/>
    <mergeCell ref="Y22:AA22"/>
    <mergeCell ref="G23:M23"/>
    <mergeCell ref="N23:Q23"/>
    <mergeCell ref="R23:U23"/>
    <mergeCell ref="V23:X23"/>
    <mergeCell ref="Y23:AA23"/>
    <mergeCell ref="Y19:AA19"/>
    <mergeCell ref="B20:E20"/>
    <mergeCell ref="G20:M20"/>
    <mergeCell ref="N20:Q20"/>
    <mergeCell ref="R20:U20"/>
    <mergeCell ref="V20:X20"/>
    <mergeCell ref="Y20:AA20"/>
    <mergeCell ref="B21:E21"/>
    <mergeCell ref="G21:M21"/>
    <mergeCell ref="N21:Q21"/>
    <mergeCell ref="R21:U21"/>
    <mergeCell ref="V21:X21"/>
    <mergeCell ref="Y21:AA21"/>
    <mergeCell ref="G19:M19"/>
    <mergeCell ref="N19:U19"/>
    <mergeCell ref="V19:X19"/>
    <mergeCell ref="Y16:Y17"/>
    <mergeCell ref="Z16:Z17"/>
    <mergeCell ref="AA16:AA17"/>
    <mergeCell ref="AB16:AB17"/>
    <mergeCell ref="AC16:AC17"/>
    <mergeCell ref="AD16:AD17"/>
    <mergeCell ref="AE16:AE17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Y10:Y11"/>
    <mergeCell ref="Z10:Z11"/>
    <mergeCell ref="AA10:AA11"/>
    <mergeCell ref="AB10:AB11"/>
    <mergeCell ref="AC10:AC11"/>
    <mergeCell ref="AD10:AD11"/>
    <mergeCell ref="AE10:AE11"/>
    <mergeCell ref="B12:D13"/>
    <mergeCell ref="N12:P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W12:W13"/>
    <mergeCell ref="W10:W11"/>
    <mergeCell ref="B10:D11"/>
    <mergeCell ref="K10:M11"/>
    <mergeCell ref="AD6:AD7"/>
    <mergeCell ref="AE6:AE7"/>
    <mergeCell ref="B8:D9"/>
    <mergeCell ref="H8:J9"/>
    <mergeCell ref="X8:X9"/>
    <mergeCell ref="Y8:Y9"/>
    <mergeCell ref="Z8:Z9"/>
    <mergeCell ref="AA8:AA9"/>
    <mergeCell ref="AB8:AB9"/>
    <mergeCell ref="AC8:AC9"/>
    <mergeCell ref="AD8:AD9"/>
    <mergeCell ref="AE8:AE9"/>
    <mergeCell ref="W8:W9"/>
    <mergeCell ref="B34:E34"/>
    <mergeCell ref="G34:M34"/>
    <mergeCell ref="N34:Q34"/>
    <mergeCell ref="B24:E24"/>
    <mergeCell ref="G24:M24"/>
    <mergeCell ref="N24:Q24"/>
    <mergeCell ref="R24:U24"/>
    <mergeCell ref="V24:X24"/>
    <mergeCell ref="W4:W5"/>
    <mergeCell ref="X4:X5"/>
    <mergeCell ref="B6:D7"/>
    <mergeCell ref="E6:G7"/>
    <mergeCell ref="W6:W7"/>
    <mergeCell ref="X6:X7"/>
    <mergeCell ref="R34:U34"/>
    <mergeCell ref="V34:X34"/>
    <mergeCell ref="R33:U33"/>
    <mergeCell ref="V33:X33"/>
    <mergeCell ref="U2:AE2"/>
    <mergeCell ref="B4:D5"/>
    <mergeCell ref="E4:G5"/>
    <mergeCell ref="H4:J5"/>
    <mergeCell ref="K4:M5"/>
    <mergeCell ref="N4:P5"/>
    <mergeCell ref="Q4:S5"/>
    <mergeCell ref="T4:V5"/>
    <mergeCell ref="B31:E31"/>
    <mergeCell ref="G31:M31"/>
    <mergeCell ref="N31:Q31"/>
    <mergeCell ref="R31:U31"/>
    <mergeCell ref="V31:X31"/>
    <mergeCell ref="Y4:Y5"/>
    <mergeCell ref="Z4:Z5"/>
    <mergeCell ref="AA4:AA5"/>
    <mergeCell ref="AB4:AB5"/>
    <mergeCell ref="AC4:AC5"/>
    <mergeCell ref="AD4:AD5"/>
    <mergeCell ref="Y6:Y7"/>
    <mergeCell ref="Z6:Z7"/>
    <mergeCell ref="AA6:AA7"/>
    <mergeCell ref="AB6:AB7"/>
    <mergeCell ref="AC6:AC7"/>
  </mergeCells>
  <phoneticPr fontId="23"/>
  <pageMargins left="0.7" right="0.7" top="0.75" bottom="0.75" header="0.3" footer="0.3"/>
  <pageSetup paperSize="9" scale="5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IW41"/>
  <sheetViews>
    <sheetView workbookViewId="0">
      <selection activeCell="B2" sqref="B2"/>
    </sheetView>
  </sheetViews>
  <sheetFormatPr defaultColWidth="8.88671875" defaultRowHeight="16.2" x14ac:dyDescent="0.2"/>
  <cols>
    <col min="1" max="1" width="4.21875" customWidth="1"/>
    <col min="2" max="2" width="13.44140625" style="22" customWidth="1"/>
    <col min="3" max="20" width="4.44140625" style="19" customWidth="1"/>
    <col min="21" max="21" width="6" style="19" customWidth="1"/>
    <col min="22" max="22" width="4.44140625" style="19" customWidth="1"/>
    <col min="23" max="23" width="4.6640625" style="18" customWidth="1"/>
    <col min="24" max="24" width="4.6640625" style="21" customWidth="1"/>
    <col min="25" max="25" width="4.6640625" style="20" customWidth="1"/>
    <col min="26" max="30" width="4.6640625" style="18" customWidth="1"/>
    <col min="31" max="42" width="4.109375" style="18" customWidth="1"/>
    <col min="43" max="50" width="5.109375" style="18" customWidth="1"/>
    <col min="51" max="257" width="8.88671875" style="18"/>
  </cols>
  <sheetData>
    <row r="1" spans="1:31" ht="30" customHeight="1" x14ac:dyDescent="0.2">
      <c r="A1" s="80"/>
      <c r="B1" s="45" t="s">
        <v>206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80"/>
      <c r="T1" s="80"/>
      <c r="U1" s="83"/>
      <c r="V1" s="83"/>
      <c r="W1" s="83"/>
      <c r="X1" s="83"/>
      <c r="Y1" s="83"/>
      <c r="Z1" s="83"/>
      <c r="AA1" s="83"/>
      <c r="AB1" s="83"/>
      <c r="AC1" s="83"/>
      <c r="AD1" s="83"/>
      <c r="AE1" s="80"/>
    </row>
    <row r="2" spans="1:31" ht="21" customHeight="1" x14ac:dyDescent="0.2">
      <c r="A2" s="80"/>
      <c r="B2" s="81" t="s">
        <v>207</v>
      </c>
      <c r="C2" s="82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22" t="s">
        <v>39</v>
      </c>
      <c r="V2" s="322"/>
      <c r="W2" s="322"/>
      <c r="X2" s="322"/>
      <c r="Y2" s="322"/>
      <c r="Z2" s="322"/>
      <c r="AA2" s="322"/>
      <c r="AB2" s="322"/>
      <c r="AC2" s="322"/>
      <c r="AD2" s="322"/>
      <c r="AE2" s="322"/>
    </row>
    <row r="3" spans="1:31" ht="21" customHeight="1" thickBot="1" x14ac:dyDescent="0.25">
      <c r="A3" s="80"/>
      <c r="C3" s="82"/>
      <c r="D3" s="80"/>
      <c r="E3" s="80"/>
      <c r="F3" s="80"/>
      <c r="G3" s="84"/>
      <c r="H3" s="85"/>
      <c r="I3" s="85"/>
      <c r="J3" s="85"/>
      <c r="K3" s="86"/>
      <c r="L3" s="86"/>
      <c r="M3" s="86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7"/>
      <c r="AC3" s="80"/>
      <c r="AD3" s="88" t="s">
        <v>195</v>
      </c>
      <c r="AE3" s="80"/>
    </row>
    <row r="4" spans="1:31" ht="21" customHeight="1" x14ac:dyDescent="0.2">
      <c r="A4" s="80"/>
      <c r="B4" s="323" t="s">
        <v>140</v>
      </c>
      <c r="C4" s="324"/>
      <c r="D4" s="324"/>
      <c r="E4" s="327" t="str">
        <f>IF(B6="","",B6)</f>
        <v>A2</v>
      </c>
      <c r="F4" s="328"/>
      <c r="G4" s="329"/>
      <c r="H4" s="333" t="str">
        <f>IF(B8="","",B8)</f>
        <v>B2</v>
      </c>
      <c r="I4" s="328"/>
      <c r="J4" s="329"/>
      <c r="K4" s="333" t="str">
        <f>IF(B10="","",B10)</f>
        <v>C2</v>
      </c>
      <c r="L4" s="328"/>
      <c r="M4" s="329"/>
      <c r="N4" s="333" t="str">
        <f>IF(B12="","",B12)</f>
        <v>D2</v>
      </c>
      <c r="O4" s="328"/>
      <c r="P4" s="329"/>
      <c r="Q4" s="333" t="str">
        <f>B14</f>
        <v>E2</v>
      </c>
      <c r="R4" s="328"/>
      <c r="S4" s="329"/>
      <c r="T4" s="333" t="str">
        <f>IF(B16="","",B16)</f>
        <v>F2</v>
      </c>
      <c r="U4" s="328"/>
      <c r="V4" s="329"/>
      <c r="W4" s="360" t="s">
        <v>62</v>
      </c>
      <c r="X4" s="348" t="s">
        <v>63</v>
      </c>
      <c r="Y4" s="348" t="s">
        <v>64</v>
      </c>
      <c r="Z4" s="348" t="s">
        <v>65</v>
      </c>
      <c r="AA4" s="348" t="s">
        <v>24</v>
      </c>
      <c r="AB4" s="348" t="s">
        <v>66</v>
      </c>
      <c r="AC4" s="350" t="s">
        <v>67</v>
      </c>
      <c r="AD4" s="351" t="s">
        <v>68</v>
      </c>
      <c r="AE4" s="84"/>
    </row>
    <row r="5" spans="1:31" ht="21" customHeight="1" thickBot="1" x14ac:dyDescent="0.25">
      <c r="A5" s="80"/>
      <c r="B5" s="325"/>
      <c r="C5" s="326"/>
      <c r="D5" s="326"/>
      <c r="E5" s="330"/>
      <c r="F5" s="331"/>
      <c r="G5" s="332"/>
      <c r="H5" s="334"/>
      <c r="I5" s="331"/>
      <c r="J5" s="332"/>
      <c r="K5" s="334"/>
      <c r="L5" s="331"/>
      <c r="M5" s="332"/>
      <c r="N5" s="334"/>
      <c r="O5" s="331"/>
      <c r="P5" s="332"/>
      <c r="Q5" s="334"/>
      <c r="R5" s="331"/>
      <c r="S5" s="332"/>
      <c r="T5" s="334"/>
      <c r="U5" s="331"/>
      <c r="V5" s="332"/>
      <c r="W5" s="361"/>
      <c r="X5" s="349"/>
      <c r="Y5" s="349"/>
      <c r="Z5" s="349"/>
      <c r="AA5" s="349"/>
      <c r="AB5" s="349"/>
      <c r="AC5" s="349"/>
      <c r="AD5" s="352"/>
      <c r="AE5" s="84"/>
    </row>
    <row r="6" spans="1:31" ht="21" customHeight="1" x14ac:dyDescent="0.2">
      <c r="A6" s="435"/>
      <c r="B6" s="362" t="s">
        <v>73</v>
      </c>
      <c r="C6" s="363"/>
      <c r="D6" s="363"/>
      <c r="E6" s="366"/>
      <c r="F6" s="367"/>
      <c r="G6" s="368"/>
      <c r="H6" s="89"/>
      <c r="I6" s="90" t="str">
        <f>IF(H7="","",IF(H7=J7,"△",IF(H7&gt;=J7,"○","×")))</f>
        <v/>
      </c>
      <c r="J6" s="91"/>
      <c r="K6" s="89"/>
      <c r="L6" s="90" t="str">
        <f>IF(K7="","",IF(K7=M7,"△",IF(K7&gt;=M7,"○","×")))</f>
        <v/>
      </c>
      <c r="M6" s="92"/>
      <c r="N6" s="93"/>
      <c r="O6" s="90" t="str">
        <f>IF(N7="","",IF(N7=P7,"△",IF(N7&gt;=P7,"○","×")))</f>
        <v/>
      </c>
      <c r="P6" s="92"/>
      <c r="Q6" s="93"/>
      <c r="R6" s="90" t="str">
        <f>IF(Q7="","",IF(Q7=S7,"△",IF(Q7&gt;=S7,"○","×")))</f>
        <v/>
      </c>
      <c r="S6" s="92"/>
      <c r="T6" s="89"/>
      <c r="U6" s="90" t="str">
        <f>IF(T7="","",IF(T7=V7,"△",IF(T7&gt;=V7,"○","×")))</f>
        <v/>
      </c>
      <c r="V6" s="92"/>
      <c r="W6" s="372" t="str">
        <f>IF(AND($I6="",$L6="",$O6="",$U6="",$R6=""),"",COUNTIF($E6:$V6,"○"))</f>
        <v/>
      </c>
      <c r="X6" s="353" t="str">
        <f>IF(AND($I6="",$L6="",$O6="",$R6="",$U6=""),"",COUNTIF($E6:$V6,"△"))</f>
        <v/>
      </c>
      <c r="Y6" s="353" t="str">
        <f>IF(AND($I6="",$L6="",$O6="",$R6="",$U6=""),"",COUNTIF($E6:$V6,"×"))</f>
        <v/>
      </c>
      <c r="Z6" s="353" t="str">
        <f>IF(W6="","",(W6*3)+(X6*1))</f>
        <v/>
      </c>
      <c r="AA6" s="353" t="str">
        <f>IF(W6="","",SUM(H7,K7,N7,Q7,T7))</f>
        <v/>
      </c>
      <c r="AB6" s="353" t="str">
        <f>IF(W6="","",SUM(J7,M7,P7,S7,V7))</f>
        <v/>
      </c>
      <c r="AC6" s="353" t="str">
        <f>IF(W6="","",AA6-AB6)</f>
        <v/>
      </c>
      <c r="AD6" s="376" t="str">
        <f>IF(AE6="","",RANK(AE6,$AE6:$AE17,0))</f>
        <v/>
      </c>
      <c r="AE6" s="378" t="str">
        <f>IF(AC6="","",$Z6*100+$AC6*10+AA6)</f>
        <v/>
      </c>
    </row>
    <row r="7" spans="1:31" ht="21" customHeight="1" x14ac:dyDescent="0.2">
      <c r="A7" s="435"/>
      <c r="B7" s="364"/>
      <c r="C7" s="365"/>
      <c r="D7" s="365"/>
      <c r="E7" s="369"/>
      <c r="F7" s="370"/>
      <c r="G7" s="371"/>
      <c r="H7" s="94" t="str">
        <f>IF(G9="","",G9)</f>
        <v/>
      </c>
      <c r="I7" s="95" t="s">
        <v>72</v>
      </c>
      <c r="J7" s="96" t="str">
        <f>IF(E9="","",E9)</f>
        <v/>
      </c>
      <c r="K7" s="97" t="str">
        <f>IF(G11="","",G11)</f>
        <v/>
      </c>
      <c r="L7" s="98" t="s">
        <v>72</v>
      </c>
      <c r="M7" s="98" t="str">
        <f>IF(E11="","",E11)</f>
        <v/>
      </c>
      <c r="N7" s="97" t="str">
        <f>IF(G13="","",G13)</f>
        <v/>
      </c>
      <c r="O7" s="98" t="s">
        <v>72</v>
      </c>
      <c r="P7" s="99" t="str">
        <f>IF(E13="","",E13)</f>
        <v/>
      </c>
      <c r="Q7" s="97" t="str">
        <f>IF(G15="","",G15)</f>
        <v/>
      </c>
      <c r="R7" s="98" t="s">
        <v>72</v>
      </c>
      <c r="S7" s="99" t="str">
        <f>IF(E15="","",E15)</f>
        <v/>
      </c>
      <c r="T7" s="97" t="str">
        <f>IF(G17="","",G17)</f>
        <v/>
      </c>
      <c r="U7" s="98" t="s">
        <v>72</v>
      </c>
      <c r="V7" s="99" t="str">
        <f>IF(E17="","",E17)</f>
        <v/>
      </c>
      <c r="W7" s="373"/>
      <c r="X7" s="374"/>
      <c r="Y7" s="354"/>
      <c r="Z7" s="354"/>
      <c r="AA7" s="354"/>
      <c r="AB7" s="354"/>
      <c r="AC7" s="354"/>
      <c r="AD7" s="377"/>
      <c r="AE7" s="378"/>
    </row>
    <row r="8" spans="1:31" ht="21" customHeight="1" x14ac:dyDescent="0.2">
      <c r="A8" s="435"/>
      <c r="B8" s="379" t="s">
        <v>84</v>
      </c>
      <c r="C8" s="380"/>
      <c r="D8" s="380"/>
      <c r="E8" s="100"/>
      <c r="F8" s="101" t="str">
        <f>IF(E9="","",IF(E9=G9,"△",IF(E9&gt;=G9,"○","×")))</f>
        <v/>
      </c>
      <c r="G8" s="102"/>
      <c r="H8" s="381"/>
      <c r="I8" s="382"/>
      <c r="J8" s="383"/>
      <c r="K8" s="103"/>
      <c r="L8" s="104" t="str">
        <f>IF(K9="","",IF(K9=M9,"△",IF(K9&gt;=M9,"○","×")))</f>
        <v/>
      </c>
      <c r="M8" s="105"/>
      <c r="N8" s="103"/>
      <c r="O8" s="104" t="str">
        <f>IF(N9="","",IF(N9=P9,"△",IF(N9&gt;=P9,"○","×")))</f>
        <v/>
      </c>
      <c r="P8" s="105"/>
      <c r="Q8" s="103"/>
      <c r="R8" s="104" t="str">
        <f>IF(Q9="","",IF(Q9=S9,"△",IF(Q9&gt;=S9,"○","×")))</f>
        <v/>
      </c>
      <c r="S8" s="105"/>
      <c r="T8" s="103"/>
      <c r="U8" s="104" t="str">
        <f>IF(T9="","",IF(T9=V9,"△",IF(T9&gt;=V9,"○","×")))</f>
        <v/>
      </c>
      <c r="V8" s="106"/>
      <c r="W8" s="386" t="str">
        <f>IF(AND($F8="",$I8="",$L8="",$O8="",$U8="",$R8=""),"",COUNTIF($E8:$V8,"○"))</f>
        <v/>
      </c>
      <c r="X8" s="374" t="str">
        <f>IF(AND($F8="",$I8="",$L8="",$O8="",$R8="",$U8=""),"",COUNTIF($E8:$V8,"△"))</f>
        <v/>
      </c>
      <c r="Y8" s="374" t="str">
        <f>IF(AND($F8="",$I8="",$L8="",$O8="",$R8="",$U8=""),"",COUNTIF($E8:$V8,"×"))</f>
        <v/>
      </c>
      <c r="Z8" s="374" t="str">
        <f>IF(W8="","",(W8*3)+(X8*1))</f>
        <v/>
      </c>
      <c r="AA8" s="374" t="str">
        <f>IF(W8="","",SUM(E9,H9,K9,N9,Q9,T9))</f>
        <v/>
      </c>
      <c r="AB8" s="374" t="str">
        <f>IF(W8="","",SUM(G9,J9,M9,P9,S9,V9))</f>
        <v/>
      </c>
      <c r="AC8" s="374" t="str">
        <f>IF(W8="","",AA8-AB8)</f>
        <v/>
      </c>
      <c r="AD8" s="385" t="str">
        <f>IF(AE8="","",RANK(AE8,$AE6:$AE17,0))</f>
        <v/>
      </c>
      <c r="AE8" s="378" t="str">
        <f>IF(AC8="","",$Z8*100+$AC8*10+AA8)</f>
        <v/>
      </c>
    </row>
    <row r="9" spans="1:31" ht="21" customHeight="1" x14ac:dyDescent="0.2">
      <c r="A9" s="435"/>
      <c r="B9" s="364"/>
      <c r="C9" s="365"/>
      <c r="D9" s="365"/>
      <c r="E9" s="107"/>
      <c r="F9" s="108" t="s">
        <v>72</v>
      </c>
      <c r="G9" s="109"/>
      <c r="H9" s="384"/>
      <c r="I9" s="370"/>
      <c r="J9" s="371"/>
      <c r="K9" s="94" t="str">
        <f>IF(J11="","",J11)</f>
        <v/>
      </c>
      <c r="L9" s="95" t="s">
        <v>72</v>
      </c>
      <c r="M9" s="95" t="str">
        <f>IF(H11="","",H11)</f>
        <v/>
      </c>
      <c r="N9" s="97" t="str">
        <f>IF(J13="","",J13)</f>
        <v/>
      </c>
      <c r="O9" s="98" t="s">
        <v>72</v>
      </c>
      <c r="P9" s="98" t="str">
        <f>IF(H13="","",H13)</f>
        <v/>
      </c>
      <c r="Q9" s="97" t="str">
        <f>IF(J15="","",J15)</f>
        <v/>
      </c>
      <c r="R9" s="98" t="s">
        <v>72</v>
      </c>
      <c r="S9" s="98" t="str">
        <f>IF(H15="","",H15)</f>
        <v/>
      </c>
      <c r="T9" s="97" t="str">
        <f>IF(J17="","",J17)</f>
        <v/>
      </c>
      <c r="U9" s="98" t="s">
        <v>72</v>
      </c>
      <c r="V9" s="99" t="str">
        <f>IF(H17="","",H17)</f>
        <v/>
      </c>
      <c r="W9" s="373"/>
      <c r="X9" s="374"/>
      <c r="Y9" s="374"/>
      <c r="Z9" s="354"/>
      <c r="AA9" s="354"/>
      <c r="AB9" s="354"/>
      <c r="AC9" s="354"/>
      <c r="AD9" s="385"/>
      <c r="AE9" s="378"/>
    </row>
    <row r="10" spans="1:31" ht="21" customHeight="1" x14ac:dyDescent="0.2">
      <c r="A10" s="435"/>
      <c r="B10" s="379" t="s">
        <v>141</v>
      </c>
      <c r="C10" s="380"/>
      <c r="D10" s="380"/>
      <c r="E10" s="100"/>
      <c r="F10" s="101" t="str">
        <f>IF(E11="","",IF(E11=G11,"△",IF(E11&gt;=G11,"○","×")))</f>
        <v/>
      </c>
      <c r="G10" s="102"/>
      <c r="H10" s="110"/>
      <c r="I10" s="101" t="str">
        <f>IF(H11="","",IF(H11=J11,"△",IF(H11&gt;=J11,"○","×")))</f>
        <v/>
      </c>
      <c r="J10" s="102"/>
      <c r="K10" s="381"/>
      <c r="L10" s="382"/>
      <c r="M10" s="383"/>
      <c r="N10" s="103"/>
      <c r="O10" s="104" t="str">
        <f>IF(N11="","",IF(N11=P11,"△",IF(N11&gt;=P11,"○","×")))</f>
        <v/>
      </c>
      <c r="P10" s="105"/>
      <c r="Q10" s="103"/>
      <c r="R10" s="104" t="str">
        <f>IF(Q11="","",IF(Q11=S11,"△",IF(Q11&gt;=S11,"○","×")))</f>
        <v/>
      </c>
      <c r="S10" s="105"/>
      <c r="T10" s="103"/>
      <c r="U10" s="104" t="str">
        <f>IF(T11="","",IF(T11=V11,"△",IF(T11&gt;=V11,"○","×")))</f>
        <v/>
      </c>
      <c r="V10" s="106"/>
      <c r="W10" s="386" t="str">
        <f>IF(AND($F10="",$I10="",$L10="",$O10="",$U10="",$R10=""),"",COUNTIF($E10:$V10,"○"))</f>
        <v/>
      </c>
      <c r="X10" s="374" t="str">
        <f>IF(AND($F10="",$I10="",$L10="",$O10="",$R10="",$U10=""),"",COUNTIF($E10:$V10,"△"))</f>
        <v/>
      </c>
      <c r="Y10" s="374" t="str">
        <f>IF(AND($F10="",$I10="",$L10="",$O10="",$R10="",$U10=""),"",COUNTIF($E10:$V10,"×"))</f>
        <v/>
      </c>
      <c r="Z10" s="374" t="str">
        <f>IF(W10="","",(W10*3)+(X10*1))</f>
        <v/>
      </c>
      <c r="AA10" s="374" t="str">
        <f>IF(W10="","",SUM(E11,H11,K11,N11,Q11,T11))</f>
        <v/>
      </c>
      <c r="AB10" s="374" t="str">
        <f>IF(W10="","",SUM(G11,J11,M11,P11,S11,V11))</f>
        <v/>
      </c>
      <c r="AC10" s="374" t="str">
        <f>IF(W10="","",AA10-AB10)</f>
        <v/>
      </c>
      <c r="AD10" s="385" t="str">
        <f>IF(AE10="","",RANK(AE10,$AE6:$AE17,0))</f>
        <v/>
      </c>
      <c r="AE10" s="378" t="str">
        <f>IF(AC10="","",$Z10*100+$AC10*10+AA10)</f>
        <v/>
      </c>
    </row>
    <row r="11" spans="1:31" ht="21" customHeight="1" x14ac:dyDescent="0.2">
      <c r="A11" s="435"/>
      <c r="B11" s="364"/>
      <c r="C11" s="365"/>
      <c r="D11" s="365"/>
      <c r="E11" s="107"/>
      <c r="F11" s="108" t="s">
        <v>72</v>
      </c>
      <c r="G11" s="109"/>
      <c r="H11" s="111"/>
      <c r="I11" s="108" t="s">
        <v>72</v>
      </c>
      <c r="J11" s="109"/>
      <c r="K11" s="384"/>
      <c r="L11" s="370"/>
      <c r="M11" s="371"/>
      <c r="N11" s="94" t="str">
        <f>IF(M13="","",M13)</f>
        <v/>
      </c>
      <c r="O11" s="95" t="s">
        <v>72</v>
      </c>
      <c r="P11" s="95" t="str">
        <f>IF(K13="","",K13)</f>
        <v/>
      </c>
      <c r="Q11" s="94" t="str">
        <f>IF(M15="","",M15)</f>
        <v/>
      </c>
      <c r="R11" s="95" t="s">
        <v>72</v>
      </c>
      <c r="S11" s="95" t="str">
        <f>IF(K15="","",K15)</f>
        <v/>
      </c>
      <c r="T11" s="97" t="str">
        <f>IF(M17="","",M17)</f>
        <v/>
      </c>
      <c r="U11" s="98" t="s">
        <v>72</v>
      </c>
      <c r="V11" s="99" t="str">
        <f>IF(K17="","",K17)</f>
        <v/>
      </c>
      <c r="W11" s="373"/>
      <c r="X11" s="374"/>
      <c r="Y11" s="374"/>
      <c r="Z11" s="354"/>
      <c r="AA11" s="354"/>
      <c r="AB11" s="354"/>
      <c r="AC11" s="354"/>
      <c r="AD11" s="377"/>
      <c r="AE11" s="378"/>
    </row>
    <row r="12" spans="1:31" ht="21" customHeight="1" x14ac:dyDescent="0.2">
      <c r="A12" s="435"/>
      <c r="B12" s="379" t="s">
        <v>142</v>
      </c>
      <c r="C12" s="380"/>
      <c r="D12" s="380"/>
      <c r="E12" s="112"/>
      <c r="F12" s="113" t="str">
        <f>IF(E13="","",IF(E13=G13,"△",IF(E13&gt;=G13,"○","×")))</f>
        <v/>
      </c>
      <c r="G12" s="114"/>
      <c r="H12" s="115"/>
      <c r="I12" s="113" t="str">
        <f>IF(H13="","",IF(H13=J13,"△",IF(H13&gt;=J13,"○","×")))</f>
        <v/>
      </c>
      <c r="J12" s="114"/>
      <c r="K12" s="115"/>
      <c r="L12" s="113" t="str">
        <f>IF(K13="","",IF(K13=M13,"△",IF(K13&gt;=M13,"○","×")))</f>
        <v/>
      </c>
      <c r="M12" s="114"/>
      <c r="N12" s="381"/>
      <c r="O12" s="382"/>
      <c r="P12" s="383"/>
      <c r="Q12" s="103"/>
      <c r="R12" s="104" t="str">
        <f>IF(Q13="","",IF(Q13=S13,"△",IF(Q13&gt;=S13,"○","×")))</f>
        <v/>
      </c>
      <c r="S12" s="105"/>
      <c r="T12" s="103"/>
      <c r="U12" s="104" t="str">
        <f>IF(T13="","",IF(T13=V13,"△",IF(T13&gt;=V13,"○","×")))</f>
        <v/>
      </c>
      <c r="V12" s="106"/>
      <c r="W12" s="386" t="str">
        <f>IF(AND($F12="",$I12="",$L12="",$O12="",$U12="",$R12=""),"",COUNTIF($E12:$V12,"○"))</f>
        <v/>
      </c>
      <c r="X12" s="374" t="str">
        <f>IF(AND($F12="",$I12="",$L12="",$O12="",$R12="",$U12=""),"",COUNTIF($E12:$V12,"△"))</f>
        <v/>
      </c>
      <c r="Y12" s="374" t="str">
        <f>IF(AND($F12="",$I12="",$L12="",$O12="",$R12="",$U12=""),"",COUNTIF($E12:$V12,"×"))</f>
        <v/>
      </c>
      <c r="Z12" s="374" t="str">
        <f>IF(W12="","",(W12*3)+(X12*1))</f>
        <v/>
      </c>
      <c r="AA12" s="374" t="str">
        <f>IF(W12="","",SUM(E13,H13,K13,N13,Q13,T13))</f>
        <v/>
      </c>
      <c r="AB12" s="374" t="str">
        <f>IF(W12="","",SUM(G13,J13,M13,P13,S13,V13))</f>
        <v/>
      </c>
      <c r="AC12" s="374" t="str">
        <f>IF(W12="","",AA12-AB12)</f>
        <v/>
      </c>
      <c r="AD12" s="385" t="str">
        <f>IF(AE12="","",RANK(AE12,$AE6:$AE17,0))</f>
        <v/>
      </c>
      <c r="AE12" s="378" t="str">
        <f>IF(AC12="","",$Z12*100+$AC12*10+AA12)</f>
        <v/>
      </c>
    </row>
    <row r="13" spans="1:31" ht="21" customHeight="1" x14ac:dyDescent="0.2">
      <c r="A13" s="435"/>
      <c r="B13" s="364"/>
      <c r="C13" s="365"/>
      <c r="D13" s="365"/>
      <c r="E13" s="107"/>
      <c r="F13" s="108" t="s">
        <v>72</v>
      </c>
      <c r="G13" s="109"/>
      <c r="H13" s="111"/>
      <c r="I13" s="108" t="s">
        <v>72</v>
      </c>
      <c r="J13" s="109"/>
      <c r="K13" s="111"/>
      <c r="L13" s="108" t="s">
        <v>72</v>
      </c>
      <c r="M13" s="109"/>
      <c r="N13" s="384"/>
      <c r="O13" s="370"/>
      <c r="P13" s="371"/>
      <c r="Q13" s="94" t="str">
        <f>IF(P15="","",P15)</f>
        <v/>
      </c>
      <c r="R13" s="95" t="s">
        <v>72</v>
      </c>
      <c r="S13" s="95" t="str">
        <f>IF(N15="","",N15)</f>
        <v/>
      </c>
      <c r="T13" s="94" t="str">
        <f>IF(P17="","",P17)</f>
        <v/>
      </c>
      <c r="U13" s="95" t="s">
        <v>72</v>
      </c>
      <c r="V13" s="96" t="str">
        <f>IF(N17="","",N17)</f>
        <v/>
      </c>
      <c r="W13" s="373"/>
      <c r="X13" s="374"/>
      <c r="Y13" s="374"/>
      <c r="Z13" s="354"/>
      <c r="AA13" s="354"/>
      <c r="AB13" s="354"/>
      <c r="AC13" s="354"/>
      <c r="AD13" s="377"/>
      <c r="AE13" s="378"/>
    </row>
    <row r="14" spans="1:31" ht="21" customHeight="1" x14ac:dyDescent="0.2">
      <c r="A14" s="435"/>
      <c r="B14" s="379" t="s">
        <v>143</v>
      </c>
      <c r="C14" s="380"/>
      <c r="D14" s="380"/>
      <c r="E14" s="112"/>
      <c r="F14" s="113" t="str">
        <f>IF(E15="","",IF(E15=G15,"△",IF(E15&gt;=G15,"○","×")))</f>
        <v/>
      </c>
      <c r="G14" s="114"/>
      <c r="H14" s="115"/>
      <c r="I14" s="113" t="str">
        <f>IF(H15="","",IF(H15=J15,"△",IF(H15&gt;=J15,"○","×")))</f>
        <v/>
      </c>
      <c r="J14" s="114"/>
      <c r="K14" s="115"/>
      <c r="L14" s="113" t="str">
        <f>IF(K15="","",IF(K15=M15,"△",IF(K15&gt;=M15,"○","×")))</f>
        <v/>
      </c>
      <c r="M14" s="114"/>
      <c r="N14" s="115"/>
      <c r="O14" s="113" t="str">
        <f>IF(N15="","",IF(N15=P15,"△",IF(N15&gt;=P15,"○","×")))</f>
        <v/>
      </c>
      <c r="P14" s="114"/>
      <c r="Q14" s="381"/>
      <c r="R14" s="382"/>
      <c r="S14" s="383"/>
      <c r="T14" s="103"/>
      <c r="U14" s="104" t="str">
        <f>IF(T15="","",IF(T15=V15,"△",IF(T15&gt;=V15,"○","×")))</f>
        <v/>
      </c>
      <c r="V14" s="106"/>
      <c r="W14" s="386" t="str">
        <f>IF(AND($F14="",$I14="",$L14="",$O14="",$U14="",$R14=""),"",COUNTIF($E14:$V14,"○"))</f>
        <v/>
      </c>
      <c r="X14" s="374" t="str">
        <f>IF(AND($F14="",$I14="",$L14="",$O14="",$R14="",$U14=""),"",COUNTIF($E14:$V14,"△"))</f>
        <v/>
      </c>
      <c r="Y14" s="374" t="str">
        <f>IF(AND($F14="",$I14="",$L14="",$O14="",$R14="",$U14=""),"",COUNTIF($E14:$V14,"×"))</f>
        <v/>
      </c>
      <c r="Z14" s="374" t="str">
        <f>IF(W14="","",(W14*3)+(X14*1))</f>
        <v/>
      </c>
      <c r="AA14" s="374" t="str">
        <f>IF(W14="","",SUM(E15,H15,K15,N15,Q15,T15))</f>
        <v/>
      </c>
      <c r="AB14" s="374" t="str">
        <f>IF(W14="","",SUM(G15,J15,M15,P15,S15,V15))</f>
        <v/>
      </c>
      <c r="AC14" s="374" t="str">
        <f>IF(W14="","",AA14-AB14)</f>
        <v/>
      </c>
      <c r="AD14" s="385" t="str">
        <f>IF(AE14="","",RANK(AE14,$AE6:$AE17,0))</f>
        <v/>
      </c>
      <c r="AE14" s="378" t="str">
        <f>IF(AC14="","",$Z14*100+$AC14*10+AA14)</f>
        <v/>
      </c>
    </row>
    <row r="15" spans="1:31" ht="21" customHeight="1" x14ac:dyDescent="0.2">
      <c r="A15" s="435"/>
      <c r="B15" s="364"/>
      <c r="C15" s="365"/>
      <c r="D15" s="365"/>
      <c r="E15" s="107"/>
      <c r="F15" s="108" t="s">
        <v>72</v>
      </c>
      <c r="G15" s="109"/>
      <c r="H15" s="111"/>
      <c r="I15" s="108" t="s">
        <v>72</v>
      </c>
      <c r="J15" s="109"/>
      <c r="K15" s="111"/>
      <c r="L15" s="108" t="s">
        <v>72</v>
      </c>
      <c r="M15" s="109"/>
      <c r="N15" s="111"/>
      <c r="O15" s="108" t="s">
        <v>72</v>
      </c>
      <c r="P15" s="109"/>
      <c r="Q15" s="384"/>
      <c r="R15" s="370"/>
      <c r="S15" s="371"/>
      <c r="T15" s="94" t="str">
        <f>IF(S17="","",S17)</f>
        <v/>
      </c>
      <c r="U15" s="95" t="s">
        <v>72</v>
      </c>
      <c r="V15" s="96" t="str">
        <f>IF(Q17="","",Q17)</f>
        <v/>
      </c>
      <c r="W15" s="373"/>
      <c r="X15" s="374"/>
      <c r="Y15" s="374"/>
      <c r="Z15" s="354"/>
      <c r="AA15" s="354"/>
      <c r="AB15" s="354"/>
      <c r="AC15" s="354"/>
      <c r="AD15" s="377"/>
      <c r="AE15" s="378"/>
    </row>
    <row r="16" spans="1:31" ht="21" customHeight="1" x14ac:dyDescent="0.2">
      <c r="A16" s="435"/>
      <c r="B16" s="379" t="s">
        <v>144</v>
      </c>
      <c r="C16" s="380"/>
      <c r="D16" s="380"/>
      <c r="E16" s="112"/>
      <c r="F16" s="113" t="str">
        <f>IF(E17="","",IF(E17=G17,"△",IF(E17&gt;=G17,"○","×")))</f>
        <v/>
      </c>
      <c r="G16" s="114"/>
      <c r="H16" s="115"/>
      <c r="I16" s="113" t="str">
        <f>IF(H17="","",IF(H17=J17,"△",IF(H17&gt;=J17,"○","×")))</f>
        <v/>
      </c>
      <c r="J16" s="114"/>
      <c r="K16" s="115"/>
      <c r="L16" s="113" t="str">
        <f>IF(K17="","",IF(K17=M17,"△",IF(K17&gt;=M17,"○","×")))</f>
        <v/>
      </c>
      <c r="M16" s="114"/>
      <c r="N16" s="115"/>
      <c r="O16" s="113" t="str">
        <f>IF(N17="","",IF(N17=P17,"△",IF(N17&gt;=P17,"○","×")))</f>
        <v/>
      </c>
      <c r="P16" s="114"/>
      <c r="Q16" s="115"/>
      <c r="R16" s="113" t="str">
        <f>IF(Q17="","",IF(Q17=S17,"△",IF(Q17&gt;=S17,"○","×")))</f>
        <v/>
      </c>
      <c r="S16" s="114"/>
      <c r="T16" s="381"/>
      <c r="U16" s="382"/>
      <c r="V16" s="383"/>
      <c r="W16" s="386" t="str">
        <f>IF(AND($F16="",$I16="",$L16="",$O16="",$U16="",$R16=""),"",COUNTIF($E16:$V16,"○"))</f>
        <v/>
      </c>
      <c r="X16" s="374" t="str">
        <f>IF(AND($F16="",$I16="",$L16="",$O16="",$R16="",$U16=""),"",COUNTIF($E16:$V16,"△"))</f>
        <v/>
      </c>
      <c r="Y16" s="374" t="str">
        <f>IF(AND($F16="",$I16="",$L16="",$O16="",$R16="",$U16=""),"",COUNTIF($E16:$V16,"×"))</f>
        <v/>
      </c>
      <c r="Z16" s="374" t="str">
        <f>IF(W16="","",(W16*3)+(X16*1))</f>
        <v/>
      </c>
      <c r="AA16" s="374" t="str">
        <f>IF(W16="","",SUM(E17,H17,K17,N17,Q17,T17))</f>
        <v/>
      </c>
      <c r="AB16" s="374" t="str">
        <f>IF(W16="","",SUM(G17,J17,M17,P17,S17,V17))</f>
        <v/>
      </c>
      <c r="AC16" s="374" t="str">
        <f>IF(W16="","",AA16-AB16)</f>
        <v/>
      </c>
      <c r="AD16" s="385" t="str">
        <f>IF(AE16="","",RANK(AE16,$AE6:$AE17,0))</f>
        <v/>
      </c>
      <c r="AE16" s="378" t="str">
        <f>IF(AC16="","",$Z16*100+$AC16*10+AA16)</f>
        <v/>
      </c>
    </row>
    <row r="17" spans="1:48" ht="21" customHeight="1" thickBot="1" x14ac:dyDescent="0.25">
      <c r="A17" s="435"/>
      <c r="B17" s="437"/>
      <c r="C17" s="438"/>
      <c r="D17" s="438"/>
      <c r="E17" s="116"/>
      <c r="F17" s="117" t="s">
        <v>72</v>
      </c>
      <c r="G17" s="118"/>
      <c r="H17" s="119"/>
      <c r="I17" s="117" t="s">
        <v>72</v>
      </c>
      <c r="J17" s="118"/>
      <c r="K17" s="119"/>
      <c r="L17" s="117" t="s">
        <v>72</v>
      </c>
      <c r="M17" s="118"/>
      <c r="N17" s="119"/>
      <c r="O17" s="117" t="s">
        <v>72</v>
      </c>
      <c r="P17" s="118"/>
      <c r="Q17" s="119"/>
      <c r="R17" s="117" t="s">
        <v>72</v>
      </c>
      <c r="S17" s="118"/>
      <c r="T17" s="439"/>
      <c r="U17" s="440"/>
      <c r="V17" s="441"/>
      <c r="W17" s="436"/>
      <c r="X17" s="387"/>
      <c r="Y17" s="387"/>
      <c r="Z17" s="388"/>
      <c r="AA17" s="388"/>
      <c r="AB17" s="388"/>
      <c r="AC17" s="388"/>
      <c r="AD17" s="389"/>
      <c r="AE17" s="378"/>
    </row>
    <row r="18" spans="1:48" ht="21" customHeight="1" thickBot="1" x14ac:dyDescent="0.25">
      <c r="A18" s="80"/>
      <c r="B18" s="80"/>
      <c r="C18" s="8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4"/>
      <c r="AE18" s="80"/>
    </row>
    <row r="19" spans="1:48" ht="24.9" customHeight="1" thickBot="1" x14ac:dyDescent="0.25">
      <c r="A19" s="120"/>
      <c r="B19" s="121"/>
      <c r="C19" s="122"/>
      <c r="D19" s="122"/>
      <c r="E19" s="123"/>
      <c r="F19" s="124"/>
      <c r="G19" s="408" t="s">
        <v>78</v>
      </c>
      <c r="H19" s="408"/>
      <c r="I19" s="408"/>
      <c r="J19" s="408"/>
      <c r="K19" s="408"/>
      <c r="L19" s="408"/>
      <c r="M19" s="408"/>
      <c r="N19" s="409" t="s">
        <v>79</v>
      </c>
      <c r="O19" s="409"/>
      <c r="P19" s="409"/>
      <c r="Q19" s="409"/>
      <c r="R19" s="409"/>
      <c r="S19" s="409"/>
      <c r="T19" s="409"/>
      <c r="U19" s="409"/>
      <c r="V19" s="391" t="s">
        <v>133</v>
      </c>
      <c r="W19" s="392"/>
      <c r="X19" s="410"/>
      <c r="Y19" s="391" t="s">
        <v>132</v>
      </c>
      <c r="Z19" s="392"/>
      <c r="AA19" s="393"/>
      <c r="AB19" s="120"/>
      <c r="AC19" s="120"/>
      <c r="AD19" s="120"/>
      <c r="AE19" s="80"/>
    </row>
    <row r="20" spans="1:48" ht="24.9" customHeight="1" x14ac:dyDescent="0.2">
      <c r="A20" s="120"/>
      <c r="B20" s="394" t="s">
        <v>138</v>
      </c>
      <c r="C20" s="395"/>
      <c r="D20" s="395"/>
      <c r="E20" s="396"/>
      <c r="F20" s="125">
        <v>1</v>
      </c>
      <c r="G20" s="397" t="s">
        <v>123</v>
      </c>
      <c r="H20" s="397"/>
      <c r="I20" s="397"/>
      <c r="J20" s="397"/>
      <c r="K20" s="397"/>
      <c r="L20" s="397"/>
      <c r="M20" s="397"/>
      <c r="N20" s="398"/>
      <c r="O20" s="399"/>
      <c r="P20" s="399"/>
      <c r="Q20" s="400"/>
      <c r="R20" s="398"/>
      <c r="S20" s="399"/>
      <c r="T20" s="399"/>
      <c r="U20" s="400"/>
      <c r="V20" s="401"/>
      <c r="W20" s="402"/>
      <c r="X20" s="403"/>
      <c r="Y20" s="401"/>
      <c r="Z20" s="402"/>
      <c r="AA20" s="404"/>
      <c r="AB20" s="120"/>
      <c r="AC20" s="120"/>
      <c r="AD20" s="120"/>
      <c r="AE20" s="120"/>
    </row>
    <row r="21" spans="1:48" ht="24.9" customHeight="1" x14ac:dyDescent="0.2">
      <c r="A21" s="120"/>
      <c r="B21" s="405" t="s">
        <v>203</v>
      </c>
      <c r="C21" s="406"/>
      <c r="D21" s="406"/>
      <c r="E21" s="407"/>
      <c r="F21" s="126">
        <v>2</v>
      </c>
      <c r="G21" s="338" t="s">
        <v>124</v>
      </c>
      <c r="H21" s="338"/>
      <c r="I21" s="338"/>
      <c r="J21" s="338"/>
      <c r="K21" s="338"/>
      <c r="L21" s="338"/>
      <c r="M21" s="338"/>
      <c r="N21" s="345"/>
      <c r="O21" s="346"/>
      <c r="P21" s="346"/>
      <c r="Q21" s="347"/>
      <c r="R21" s="345"/>
      <c r="S21" s="346"/>
      <c r="T21" s="346"/>
      <c r="U21" s="347"/>
      <c r="V21" s="342"/>
      <c r="W21" s="343"/>
      <c r="X21" s="344"/>
      <c r="Y21" s="342"/>
      <c r="Z21" s="343"/>
      <c r="AA21" s="390"/>
      <c r="AB21" s="120"/>
      <c r="AC21" s="120"/>
      <c r="AD21" s="120"/>
      <c r="AE21" s="120"/>
    </row>
    <row r="22" spans="1:48" s="18" customFormat="1" ht="24.9" customHeight="1" x14ac:dyDescent="0.2">
      <c r="A22" s="120"/>
      <c r="B22" s="147" t="s">
        <v>137</v>
      </c>
      <c r="C22" s="129"/>
      <c r="D22" s="129"/>
      <c r="E22" s="130"/>
      <c r="F22" s="127">
        <v>3</v>
      </c>
      <c r="G22" s="338" t="s">
        <v>125</v>
      </c>
      <c r="H22" s="338"/>
      <c r="I22" s="338"/>
      <c r="J22" s="338"/>
      <c r="K22" s="338"/>
      <c r="L22" s="338"/>
      <c r="M22" s="338"/>
      <c r="N22" s="345"/>
      <c r="O22" s="346"/>
      <c r="P22" s="346"/>
      <c r="Q22" s="347"/>
      <c r="R22" s="345"/>
      <c r="S22" s="346"/>
      <c r="T22" s="346"/>
      <c r="U22" s="347"/>
      <c r="V22" s="342"/>
      <c r="W22" s="343"/>
      <c r="X22" s="344"/>
      <c r="Y22" s="342"/>
      <c r="Z22" s="343"/>
      <c r="AA22" s="390"/>
      <c r="AB22" s="120"/>
      <c r="AC22" s="120"/>
      <c r="AD22" s="120"/>
      <c r="AE22" s="120"/>
      <c r="AT22" s="23"/>
      <c r="AU22" s="23"/>
      <c r="AV22" s="23"/>
    </row>
    <row r="23" spans="1:48" ht="24.9" customHeight="1" x14ac:dyDescent="0.2">
      <c r="A23" s="120"/>
      <c r="B23" s="128"/>
      <c r="C23" s="129"/>
      <c r="D23" s="129"/>
      <c r="E23" s="130"/>
      <c r="F23" s="126">
        <v>4</v>
      </c>
      <c r="G23" s="338" t="s">
        <v>126</v>
      </c>
      <c r="H23" s="338"/>
      <c r="I23" s="338"/>
      <c r="J23" s="338"/>
      <c r="K23" s="338"/>
      <c r="L23" s="338"/>
      <c r="M23" s="338"/>
      <c r="N23" s="345"/>
      <c r="O23" s="346"/>
      <c r="P23" s="346"/>
      <c r="Q23" s="347"/>
      <c r="R23" s="345"/>
      <c r="S23" s="346"/>
      <c r="T23" s="346"/>
      <c r="U23" s="347"/>
      <c r="V23" s="342"/>
      <c r="W23" s="343"/>
      <c r="X23" s="344"/>
      <c r="Y23" s="342"/>
      <c r="Z23" s="343"/>
      <c r="AA23" s="390"/>
      <c r="AB23" s="120"/>
      <c r="AC23" s="120"/>
      <c r="AD23" s="120"/>
      <c r="AE23" s="120"/>
      <c r="AT23" s="23"/>
      <c r="AU23" s="23"/>
      <c r="AV23" s="23"/>
    </row>
    <row r="24" spans="1:48" ht="24.9" customHeight="1" x14ac:dyDescent="0.2">
      <c r="A24" s="120"/>
      <c r="B24" s="355"/>
      <c r="C24" s="356"/>
      <c r="D24" s="356"/>
      <c r="E24" s="359"/>
      <c r="F24" s="126">
        <v>5</v>
      </c>
      <c r="G24" s="338" t="s">
        <v>127</v>
      </c>
      <c r="H24" s="338"/>
      <c r="I24" s="338"/>
      <c r="J24" s="338"/>
      <c r="K24" s="338"/>
      <c r="L24" s="338"/>
      <c r="M24" s="338"/>
      <c r="N24" s="345"/>
      <c r="O24" s="346"/>
      <c r="P24" s="346"/>
      <c r="Q24" s="347"/>
      <c r="R24" s="345"/>
      <c r="S24" s="346"/>
      <c r="T24" s="346"/>
      <c r="U24" s="347"/>
      <c r="V24" s="342"/>
      <c r="W24" s="343"/>
      <c r="X24" s="344"/>
      <c r="Y24" s="342"/>
      <c r="Z24" s="343"/>
      <c r="AA24" s="390"/>
      <c r="AB24" s="120"/>
      <c r="AC24" s="120"/>
      <c r="AD24" s="120"/>
      <c r="AE24" s="120"/>
      <c r="AT24" s="23"/>
      <c r="AU24" s="23"/>
      <c r="AV24" s="23"/>
    </row>
    <row r="25" spans="1:48" ht="24.9" customHeight="1" x14ac:dyDescent="0.2">
      <c r="A25" s="120"/>
      <c r="B25" s="144"/>
      <c r="C25" s="145"/>
      <c r="D25" s="145"/>
      <c r="E25" s="146"/>
      <c r="F25" s="126">
        <v>6</v>
      </c>
      <c r="G25" s="338" t="s">
        <v>128</v>
      </c>
      <c r="H25" s="338"/>
      <c r="I25" s="338"/>
      <c r="J25" s="338"/>
      <c r="K25" s="338"/>
      <c r="L25" s="338"/>
      <c r="M25" s="338"/>
      <c r="N25" s="345"/>
      <c r="O25" s="346"/>
      <c r="P25" s="346"/>
      <c r="Q25" s="347"/>
      <c r="R25" s="345"/>
      <c r="S25" s="346"/>
      <c r="T25" s="346"/>
      <c r="U25" s="347"/>
      <c r="V25" s="342"/>
      <c r="W25" s="343"/>
      <c r="X25" s="344"/>
      <c r="Y25" s="342"/>
      <c r="Z25" s="343"/>
      <c r="AA25" s="390"/>
      <c r="AB25" s="120"/>
      <c r="AC25" s="120"/>
      <c r="AD25" s="120"/>
      <c r="AE25" s="120"/>
      <c r="AT25" s="23"/>
      <c r="AU25" s="23"/>
      <c r="AV25" s="23"/>
    </row>
    <row r="26" spans="1:48" ht="24.9" customHeight="1" x14ac:dyDescent="0.2">
      <c r="A26" s="120"/>
      <c r="B26" s="144"/>
      <c r="C26" s="145"/>
      <c r="D26" s="145"/>
      <c r="E26" s="146"/>
      <c r="F26" s="126">
        <v>7</v>
      </c>
      <c r="G26" s="338" t="s">
        <v>129</v>
      </c>
      <c r="H26" s="338"/>
      <c r="I26" s="338"/>
      <c r="J26" s="338"/>
      <c r="K26" s="338"/>
      <c r="L26" s="338"/>
      <c r="M26" s="338"/>
      <c r="N26" s="345"/>
      <c r="O26" s="346"/>
      <c r="P26" s="346"/>
      <c r="Q26" s="347"/>
      <c r="R26" s="345"/>
      <c r="S26" s="346"/>
      <c r="T26" s="346"/>
      <c r="U26" s="347"/>
      <c r="V26" s="342"/>
      <c r="W26" s="343"/>
      <c r="X26" s="344"/>
      <c r="Y26" s="342"/>
      <c r="Z26" s="343"/>
      <c r="AA26" s="390"/>
      <c r="AB26" s="120"/>
      <c r="AC26" s="120"/>
      <c r="AD26" s="120"/>
      <c r="AE26" s="120"/>
      <c r="AT26" s="23"/>
      <c r="AU26" s="23"/>
      <c r="AV26" s="23"/>
    </row>
    <row r="27" spans="1:48" ht="24.9" customHeight="1" x14ac:dyDescent="0.2">
      <c r="A27" s="120"/>
      <c r="B27" s="144"/>
      <c r="C27" s="145"/>
      <c r="D27" s="145"/>
      <c r="E27" s="146"/>
      <c r="F27" s="126">
        <v>8</v>
      </c>
      <c r="G27" s="338" t="s">
        <v>130</v>
      </c>
      <c r="H27" s="338"/>
      <c r="I27" s="338"/>
      <c r="J27" s="338"/>
      <c r="K27" s="338"/>
      <c r="L27" s="338"/>
      <c r="M27" s="338"/>
      <c r="N27" s="345"/>
      <c r="O27" s="346"/>
      <c r="P27" s="346"/>
      <c r="Q27" s="347"/>
      <c r="R27" s="345"/>
      <c r="S27" s="346"/>
      <c r="T27" s="346"/>
      <c r="U27" s="347"/>
      <c r="V27" s="342"/>
      <c r="W27" s="343"/>
      <c r="X27" s="344"/>
      <c r="Y27" s="342"/>
      <c r="Z27" s="343"/>
      <c r="AA27" s="390"/>
      <c r="AB27" s="120"/>
      <c r="AC27" s="120"/>
      <c r="AD27" s="120"/>
      <c r="AE27" s="120"/>
      <c r="AT27" s="23"/>
      <c r="AU27" s="23"/>
      <c r="AV27" s="23"/>
    </row>
    <row r="28" spans="1:48" ht="24.9" customHeight="1" thickBot="1" x14ac:dyDescent="0.25">
      <c r="A28" s="80"/>
      <c r="B28" s="413"/>
      <c r="C28" s="414"/>
      <c r="D28" s="414"/>
      <c r="E28" s="415"/>
      <c r="F28" s="143">
        <v>9</v>
      </c>
      <c r="G28" s="416" t="s">
        <v>131</v>
      </c>
      <c r="H28" s="416"/>
      <c r="I28" s="416"/>
      <c r="J28" s="416"/>
      <c r="K28" s="416"/>
      <c r="L28" s="416"/>
      <c r="M28" s="416"/>
      <c r="N28" s="417"/>
      <c r="O28" s="418"/>
      <c r="P28" s="418"/>
      <c r="Q28" s="419"/>
      <c r="R28" s="420"/>
      <c r="S28" s="421"/>
      <c r="T28" s="421"/>
      <c r="U28" s="422"/>
      <c r="V28" s="423"/>
      <c r="W28" s="424"/>
      <c r="X28" s="425"/>
      <c r="Y28" s="423"/>
      <c r="Z28" s="424"/>
      <c r="AA28" s="426"/>
      <c r="AB28" s="80"/>
      <c r="AC28" s="80"/>
      <c r="AD28" s="84"/>
      <c r="AE28" s="80"/>
      <c r="AT28" s="23"/>
      <c r="AU28" s="23"/>
      <c r="AV28" s="23"/>
    </row>
    <row r="29" spans="1:48" ht="26.1" customHeight="1" thickBot="1" x14ac:dyDescent="0.25">
      <c r="A29" s="80"/>
      <c r="B29" s="131"/>
      <c r="C29" s="131"/>
      <c r="D29" s="131"/>
      <c r="E29" s="131"/>
      <c r="F29" s="132"/>
      <c r="G29" s="133"/>
      <c r="H29" s="133"/>
      <c r="I29" s="133"/>
      <c r="J29" s="133"/>
      <c r="K29" s="133"/>
      <c r="L29" s="133"/>
      <c r="M29" s="133"/>
      <c r="N29" s="134"/>
      <c r="O29" s="134"/>
      <c r="P29" s="134"/>
      <c r="Q29" s="134"/>
      <c r="R29" s="135"/>
      <c r="S29" s="135"/>
      <c r="T29" s="135"/>
      <c r="U29" s="135"/>
      <c r="V29" s="133"/>
      <c r="W29" s="133"/>
      <c r="X29" s="133"/>
      <c r="Y29" s="133"/>
      <c r="Z29" s="133"/>
      <c r="AA29" s="133"/>
      <c r="AB29" s="80"/>
      <c r="AC29" s="80"/>
      <c r="AD29" s="84"/>
      <c r="AE29" s="80"/>
    </row>
    <row r="30" spans="1:48" ht="24.9" customHeight="1" x14ac:dyDescent="0.2">
      <c r="A30" s="80"/>
      <c r="B30" s="394" t="s">
        <v>145</v>
      </c>
      <c r="C30" s="395"/>
      <c r="D30" s="395"/>
      <c r="E30" s="396"/>
      <c r="F30" s="136">
        <v>1</v>
      </c>
      <c r="G30" s="397" t="s">
        <v>123</v>
      </c>
      <c r="H30" s="397"/>
      <c r="I30" s="397"/>
      <c r="J30" s="397"/>
      <c r="K30" s="397"/>
      <c r="L30" s="397"/>
      <c r="M30" s="397"/>
      <c r="N30" s="427"/>
      <c r="O30" s="428"/>
      <c r="P30" s="428"/>
      <c r="Q30" s="429"/>
      <c r="R30" s="401"/>
      <c r="S30" s="402"/>
      <c r="T30" s="402"/>
      <c r="U30" s="403"/>
      <c r="V30" s="398"/>
      <c r="W30" s="399"/>
      <c r="X30" s="400"/>
      <c r="Y30" s="398"/>
      <c r="Z30" s="399"/>
      <c r="AA30" s="430"/>
      <c r="AB30" s="80"/>
      <c r="AC30" s="80"/>
      <c r="AD30" s="84"/>
      <c r="AE30" s="80"/>
    </row>
    <row r="31" spans="1:48" ht="24.9" customHeight="1" x14ac:dyDescent="0.2">
      <c r="A31" s="80"/>
      <c r="B31" s="335" t="s">
        <v>119</v>
      </c>
      <c r="C31" s="336"/>
      <c r="D31" s="336"/>
      <c r="E31" s="337"/>
      <c r="F31" s="127">
        <v>2</v>
      </c>
      <c r="G31" s="338" t="s">
        <v>124</v>
      </c>
      <c r="H31" s="338"/>
      <c r="I31" s="338"/>
      <c r="J31" s="338"/>
      <c r="K31" s="338"/>
      <c r="L31" s="338"/>
      <c r="M31" s="338"/>
      <c r="N31" s="339"/>
      <c r="O31" s="340"/>
      <c r="P31" s="340"/>
      <c r="Q31" s="341"/>
      <c r="R31" s="342"/>
      <c r="S31" s="343"/>
      <c r="T31" s="343"/>
      <c r="U31" s="344"/>
      <c r="V31" s="345"/>
      <c r="W31" s="346"/>
      <c r="X31" s="347"/>
      <c r="Y31" s="345"/>
      <c r="Z31" s="346"/>
      <c r="AA31" s="434"/>
      <c r="AB31" s="133"/>
      <c r="AC31" s="137"/>
      <c r="AD31" s="137"/>
      <c r="AE31" s="80"/>
    </row>
    <row r="32" spans="1:48" ht="24.9" customHeight="1" x14ac:dyDescent="0.2">
      <c r="A32" s="80"/>
      <c r="B32" s="147" t="s">
        <v>137</v>
      </c>
      <c r="C32" s="129"/>
      <c r="D32" s="129"/>
      <c r="E32" s="130"/>
      <c r="F32" s="138">
        <v>3</v>
      </c>
      <c r="G32" s="338" t="s">
        <v>125</v>
      </c>
      <c r="H32" s="338"/>
      <c r="I32" s="338"/>
      <c r="J32" s="338"/>
      <c r="K32" s="338"/>
      <c r="L32" s="338"/>
      <c r="M32" s="338"/>
      <c r="N32" s="357"/>
      <c r="O32" s="358"/>
      <c r="P32" s="358"/>
      <c r="Q32" s="358"/>
      <c r="R32" s="375"/>
      <c r="S32" s="375"/>
      <c r="T32" s="375"/>
      <c r="U32" s="375"/>
      <c r="V32" s="345"/>
      <c r="W32" s="346"/>
      <c r="X32" s="347"/>
      <c r="Y32" s="411"/>
      <c r="Z32" s="411"/>
      <c r="AA32" s="412"/>
      <c r="AB32" s="133"/>
      <c r="AC32" s="137"/>
      <c r="AD32" s="137"/>
      <c r="AE32" s="80"/>
    </row>
    <row r="33" spans="1:31" ht="24.9" customHeight="1" x14ac:dyDescent="0.2">
      <c r="A33" s="80"/>
      <c r="B33" s="128"/>
      <c r="C33" s="129"/>
      <c r="D33" s="129"/>
      <c r="E33" s="130"/>
      <c r="F33" s="138">
        <v>4</v>
      </c>
      <c r="G33" s="338" t="s">
        <v>126</v>
      </c>
      <c r="H33" s="338"/>
      <c r="I33" s="338"/>
      <c r="J33" s="338"/>
      <c r="K33" s="338"/>
      <c r="L33" s="338"/>
      <c r="M33" s="338"/>
      <c r="N33" s="357"/>
      <c r="O33" s="358"/>
      <c r="P33" s="358"/>
      <c r="Q33" s="358"/>
      <c r="R33" s="375"/>
      <c r="S33" s="375"/>
      <c r="T33" s="375"/>
      <c r="U33" s="375"/>
      <c r="V33" s="345"/>
      <c r="W33" s="346"/>
      <c r="X33" s="347"/>
      <c r="Y33" s="411"/>
      <c r="Z33" s="411"/>
      <c r="AA33" s="412"/>
      <c r="AB33" s="133"/>
      <c r="AC33" s="137"/>
      <c r="AD33" s="137"/>
      <c r="AE33" s="80"/>
    </row>
    <row r="34" spans="1:31" ht="24.9" customHeight="1" x14ac:dyDescent="0.2">
      <c r="A34" s="80"/>
      <c r="B34" s="355"/>
      <c r="C34" s="356"/>
      <c r="D34" s="356"/>
      <c r="E34" s="356"/>
      <c r="F34" s="127">
        <v>5</v>
      </c>
      <c r="G34" s="338" t="s">
        <v>127</v>
      </c>
      <c r="H34" s="338"/>
      <c r="I34" s="338"/>
      <c r="J34" s="338"/>
      <c r="K34" s="338"/>
      <c r="L34" s="338"/>
      <c r="M34" s="338"/>
      <c r="N34" s="357"/>
      <c r="O34" s="358"/>
      <c r="P34" s="358"/>
      <c r="Q34" s="358"/>
      <c r="R34" s="375"/>
      <c r="S34" s="375"/>
      <c r="T34" s="375"/>
      <c r="U34" s="375"/>
      <c r="V34" s="345"/>
      <c r="W34" s="346"/>
      <c r="X34" s="347"/>
      <c r="Y34" s="411"/>
      <c r="Z34" s="411"/>
      <c r="AA34" s="412"/>
      <c r="AB34" s="133"/>
      <c r="AC34" s="137"/>
      <c r="AD34" s="137"/>
      <c r="AE34" s="80"/>
    </row>
    <row r="35" spans="1:31" ht="24.9" customHeight="1" thickBot="1" x14ac:dyDescent="0.25">
      <c r="A35" s="80"/>
      <c r="B35" s="413"/>
      <c r="C35" s="414"/>
      <c r="D35" s="414"/>
      <c r="E35" s="415"/>
      <c r="F35" s="139">
        <v>6</v>
      </c>
      <c r="G35" s="416" t="s">
        <v>128</v>
      </c>
      <c r="H35" s="416"/>
      <c r="I35" s="416"/>
      <c r="J35" s="416"/>
      <c r="K35" s="416"/>
      <c r="L35" s="416"/>
      <c r="M35" s="416"/>
      <c r="N35" s="420"/>
      <c r="O35" s="421"/>
      <c r="P35" s="421"/>
      <c r="Q35" s="421"/>
      <c r="R35" s="431"/>
      <c r="S35" s="431"/>
      <c r="T35" s="431"/>
      <c r="U35" s="431"/>
      <c r="V35" s="423"/>
      <c r="W35" s="424"/>
      <c r="X35" s="425"/>
      <c r="Y35" s="432"/>
      <c r="Z35" s="432"/>
      <c r="AA35" s="433"/>
      <c r="AB35" s="133"/>
      <c r="AC35" s="137"/>
      <c r="AD35" s="137"/>
      <c r="AE35" s="80"/>
    </row>
    <row r="36" spans="1:31" ht="26.1" customHeight="1" x14ac:dyDescent="0.2">
      <c r="A36" s="80"/>
      <c r="B36" s="131"/>
      <c r="C36" s="131"/>
      <c r="D36" s="131"/>
      <c r="E36" s="131"/>
      <c r="F36" s="132"/>
      <c r="G36" s="133"/>
      <c r="H36" s="133"/>
      <c r="I36" s="133"/>
      <c r="J36" s="133"/>
      <c r="K36" s="133"/>
      <c r="L36" s="133"/>
      <c r="M36" s="133"/>
      <c r="N36" s="140"/>
      <c r="O36" s="140"/>
      <c r="P36" s="140"/>
      <c r="Q36" s="140"/>
      <c r="R36" s="141"/>
      <c r="S36" s="141"/>
      <c r="T36" s="141"/>
      <c r="U36" s="141"/>
      <c r="V36" s="141"/>
      <c r="W36" s="141"/>
      <c r="X36" s="141"/>
      <c r="Y36" s="142"/>
      <c r="Z36" s="142"/>
      <c r="AA36" s="142"/>
      <c r="AB36" s="133"/>
      <c r="AC36" s="137"/>
      <c r="AD36" s="137"/>
      <c r="AE36" s="80"/>
    </row>
    <row r="37" spans="1:31" ht="26.1" customHeight="1" x14ac:dyDescent="0.2">
      <c r="B37" s="29"/>
      <c r="C37" s="79"/>
      <c r="D37" s="30"/>
      <c r="E37" s="30"/>
      <c r="F37" s="34"/>
      <c r="G37" s="34"/>
      <c r="H37" s="34"/>
      <c r="I37" s="34"/>
      <c r="J37" s="31"/>
      <c r="K37" s="31"/>
      <c r="L37" s="31"/>
      <c r="M37" s="34"/>
      <c r="N37" s="34"/>
      <c r="O37" s="34"/>
      <c r="P37" s="34"/>
      <c r="Q37" s="34"/>
      <c r="R37" s="34"/>
      <c r="S37" s="34"/>
      <c r="T37" s="33"/>
      <c r="U37" s="33"/>
      <c r="V37" s="33"/>
    </row>
    <row r="38" spans="1:31" ht="26.1" customHeight="1" x14ac:dyDescent="0.2">
      <c r="B38" s="29"/>
      <c r="C38" s="79"/>
      <c r="D38" s="30"/>
      <c r="E38" s="30"/>
      <c r="F38" s="34"/>
      <c r="G38" s="34"/>
      <c r="H38" s="34"/>
      <c r="I38" s="34"/>
      <c r="J38" s="31"/>
      <c r="K38" s="31"/>
      <c r="L38" s="31"/>
      <c r="M38" s="34"/>
      <c r="N38" s="34"/>
      <c r="O38" s="34"/>
      <c r="P38" s="34"/>
      <c r="Q38" s="34"/>
      <c r="R38" s="34"/>
      <c r="S38" s="34"/>
      <c r="T38" s="33"/>
      <c r="U38" s="33"/>
      <c r="V38" s="33"/>
    </row>
    <row r="39" spans="1:31" ht="26.1" customHeight="1" x14ac:dyDescent="0.2">
      <c r="B39" s="29"/>
      <c r="C39" s="79"/>
      <c r="D39" s="30"/>
      <c r="E39" s="30"/>
      <c r="F39" s="34"/>
      <c r="G39" s="34"/>
      <c r="H39" s="34"/>
      <c r="I39" s="34"/>
      <c r="J39" s="31"/>
      <c r="K39" s="31"/>
      <c r="L39" s="31"/>
      <c r="M39" s="34"/>
      <c r="N39" s="34"/>
      <c r="O39" s="34"/>
      <c r="P39" s="34"/>
      <c r="Q39" s="34"/>
      <c r="R39" s="34"/>
      <c r="S39" s="34"/>
      <c r="T39" s="33"/>
      <c r="U39" s="33"/>
      <c r="V39" s="33"/>
    </row>
    <row r="40" spans="1:31" ht="26.1" customHeight="1" x14ac:dyDescent="0.2">
      <c r="B40" s="29"/>
      <c r="C40" s="79"/>
      <c r="D40" s="30"/>
      <c r="E40" s="30"/>
      <c r="F40" s="34"/>
      <c r="G40" s="34"/>
      <c r="H40" s="34"/>
      <c r="I40" s="34"/>
      <c r="J40" s="31"/>
      <c r="K40" s="31"/>
      <c r="L40" s="31"/>
      <c r="M40" s="34"/>
      <c r="N40" s="34"/>
      <c r="O40" s="34"/>
      <c r="P40" s="34"/>
      <c r="Q40" s="34"/>
      <c r="R40" s="34"/>
      <c r="S40" s="34"/>
      <c r="T40" s="33"/>
      <c r="U40" s="33"/>
      <c r="V40" s="33"/>
    </row>
    <row r="41" spans="1:31" ht="26.1" customHeight="1" x14ac:dyDescent="0.2">
      <c r="B41" s="29"/>
      <c r="C41" s="79"/>
      <c r="D41" s="30"/>
      <c r="E41" s="30"/>
      <c r="F41" s="34"/>
      <c r="G41" s="34"/>
      <c r="H41" s="34"/>
      <c r="I41" s="34"/>
      <c r="J41" s="31"/>
      <c r="K41" s="31"/>
      <c r="L41" s="31"/>
      <c r="M41" s="34"/>
      <c r="N41" s="34"/>
      <c r="O41" s="34"/>
      <c r="P41" s="34"/>
      <c r="Q41" s="34"/>
      <c r="R41" s="34"/>
      <c r="S41" s="34"/>
      <c r="T41" s="33"/>
      <c r="U41" s="33"/>
      <c r="V41" s="33"/>
    </row>
  </sheetData>
  <mergeCells count="175">
    <mergeCell ref="B35:E35"/>
    <mergeCell ref="G35:M35"/>
    <mergeCell ref="N35:Q35"/>
    <mergeCell ref="R35:U35"/>
    <mergeCell ref="V35:X35"/>
    <mergeCell ref="Y35:AA35"/>
    <mergeCell ref="B34:E34"/>
    <mergeCell ref="G34:M34"/>
    <mergeCell ref="N34:Q34"/>
    <mergeCell ref="R34:U34"/>
    <mergeCell ref="V34:X34"/>
    <mergeCell ref="Y34:AA34"/>
    <mergeCell ref="G32:M32"/>
    <mergeCell ref="N32:Q32"/>
    <mergeCell ref="R32:U32"/>
    <mergeCell ref="V32:X32"/>
    <mergeCell ref="Y32:AA32"/>
    <mergeCell ref="G33:M33"/>
    <mergeCell ref="N33:Q33"/>
    <mergeCell ref="R33:U33"/>
    <mergeCell ref="V33:X33"/>
    <mergeCell ref="Y33:AA33"/>
    <mergeCell ref="B31:E31"/>
    <mergeCell ref="G31:M31"/>
    <mergeCell ref="N31:Q31"/>
    <mergeCell ref="R31:U31"/>
    <mergeCell ref="V31:X31"/>
    <mergeCell ref="Y31:AA31"/>
    <mergeCell ref="Y28:AA28"/>
    <mergeCell ref="B30:E30"/>
    <mergeCell ref="G30:M30"/>
    <mergeCell ref="N30:Q30"/>
    <mergeCell ref="R30:U30"/>
    <mergeCell ref="V30:X30"/>
    <mergeCell ref="Y30:AA30"/>
    <mergeCell ref="G27:M27"/>
    <mergeCell ref="N27:Q27"/>
    <mergeCell ref="R27:U27"/>
    <mergeCell ref="V27:X27"/>
    <mergeCell ref="Y27:AA27"/>
    <mergeCell ref="B28:E28"/>
    <mergeCell ref="G28:M28"/>
    <mergeCell ref="N28:Q28"/>
    <mergeCell ref="R28:U28"/>
    <mergeCell ref="V28:X28"/>
    <mergeCell ref="G25:M25"/>
    <mergeCell ref="N25:Q25"/>
    <mergeCell ref="R25:U25"/>
    <mergeCell ref="V25:X25"/>
    <mergeCell ref="Y25:AA25"/>
    <mergeCell ref="G26:M26"/>
    <mergeCell ref="N26:Q26"/>
    <mergeCell ref="R26:U26"/>
    <mergeCell ref="V26:X26"/>
    <mergeCell ref="Y26:AA26"/>
    <mergeCell ref="B24:E24"/>
    <mergeCell ref="G24:M24"/>
    <mergeCell ref="N24:Q24"/>
    <mergeCell ref="R24:U24"/>
    <mergeCell ref="V24:X24"/>
    <mergeCell ref="Y24:AA24"/>
    <mergeCell ref="G22:M22"/>
    <mergeCell ref="N22:Q22"/>
    <mergeCell ref="R22:U22"/>
    <mergeCell ref="V22:X22"/>
    <mergeCell ref="Y22:AA22"/>
    <mergeCell ref="G23:M23"/>
    <mergeCell ref="N23:Q23"/>
    <mergeCell ref="R23:U23"/>
    <mergeCell ref="V23:X23"/>
    <mergeCell ref="Y23:AA23"/>
    <mergeCell ref="B21:E21"/>
    <mergeCell ref="G21:M21"/>
    <mergeCell ref="N21:Q21"/>
    <mergeCell ref="R21:U21"/>
    <mergeCell ref="V21:X21"/>
    <mergeCell ref="Y21:AA21"/>
    <mergeCell ref="G19:M19"/>
    <mergeCell ref="N19:U19"/>
    <mergeCell ref="V19:X19"/>
    <mergeCell ref="Y19:AA19"/>
    <mergeCell ref="B20:E20"/>
    <mergeCell ref="G20:M20"/>
    <mergeCell ref="N20:Q20"/>
    <mergeCell ref="R20:U20"/>
    <mergeCell ref="V20:X20"/>
    <mergeCell ref="Y20:AA20"/>
    <mergeCell ref="Z16:Z17"/>
    <mergeCell ref="AA16:AA17"/>
    <mergeCell ref="AB16:AB17"/>
    <mergeCell ref="AC16:AC17"/>
    <mergeCell ref="AD16:AD17"/>
    <mergeCell ref="AE16:AE17"/>
    <mergeCell ref="A16:A17"/>
    <mergeCell ref="B16:D17"/>
    <mergeCell ref="T16:V17"/>
    <mergeCell ref="W16:W17"/>
    <mergeCell ref="X16:X17"/>
    <mergeCell ref="Y16:Y17"/>
    <mergeCell ref="Z14:Z15"/>
    <mergeCell ref="AA14:AA15"/>
    <mergeCell ref="AB14:AB15"/>
    <mergeCell ref="AC14:AC15"/>
    <mergeCell ref="AD14:AD15"/>
    <mergeCell ref="AE14:AE15"/>
    <mergeCell ref="A14:A15"/>
    <mergeCell ref="B14:D15"/>
    <mergeCell ref="Q14:S15"/>
    <mergeCell ref="W14:W15"/>
    <mergeCell ref="X14:X15"/>
    <mergeCell ref="Y14:Y15"/>
    <mergeCell ref="Z12:Z13"/>
    <mergeCell ref="AA12:AA13"/>
    <mergeCell ref="AB12:AB13"/>
    <mergeCell ref="AC12:AC13"/>
    <mergeCell ref="AD12:AD13"/>
    <mergeCell ref="AE12:AE13"/>
    <mergeCell ref="A12:A13"/>
    <mergeCell ref="B12:D13"/>
    <mergeCell ref="N12:P13"/>
    <mergeCell ref="W12:W13"/>
    <mergeCell ref="X12:X13"/>
    <mergeCell ref="Y12:Y13"/>
    <mergeCell ref="Z10:Z11"/>
    <mergeCell ref="AA10:AA11"/>
    <mergeCell ref="AB10:AB11"/>
    <mergeCell ref="AC10:AC11"/>
    <mergeCell ref="AD10:AD11"/>
    <mergeCell ref="AE10:AE11"/>
    <mergeCell ref="A10:A11"/>
    <mergeCell ref="B10:D11"/>
    <mergeCell ref="K10:M11"/>
    <mergeCell ref="W10:W11"/>
    <mergeCell ref="X10:X11"/>
    <mergeCell ref="Y10:Y11"/>
    <mergeCell ref="Z8:Z9"/>
    <mergeCell ref="AA8:AA9"/>
    <mergeCell ref="AB8:AB9"/>
    <mergeCell ref="AC8:AC9"/>
    <mergeCell ref="AD8:AD9"/>
    <mergeCell ref="AE8:AE9"/>
    <mergeCell ref="A8:A9"/>
    <mergeCell ref="B8:D9"/>
    <mergeCell ref="H8:J9"/>
    <mergeCell ref="W8:W9"/>
    <mergeCell ref="X8:X9"/>
    <mergeCell ref="Y8:Y9"/>
    <mergeCell ref="Z6:Z7"/>
    <mergeCell ref="AA6:AA7"/>
    <mergeCell ref="AB6:AB7"/>
    <mergeCell ref="AC6:AC7"/>
    <mergeCell ref="AD6:AD7"/>
    <mergeCell ref="AE6:AE7"/>
    <mergeCell ref="A6:A7"/>
    <mergeCell ref="B6:D7"/>
    <mergeCell ref="E6:G7"/>
    <mergeCell ref="W6:W7"/>
    <mergeCell ref="X6:X7"/>
    <mergeCell ref="Y6:Y7"/>
    <mergeCell ref="Y4:Y5"/>
    <mergeCell ref="Z4:Z5"/>
    <mergeCell ref="AA4:AA5"/>
    <mergeCell ref="AB4:AB5"/>
    <mergeCell ref="AC4:AC5"/>
    <mergeCell ref="AD4:AD5"/>
    <mergeCell ref="U2:AE2"/>
    <mergeCell ref="B4:D5"/>
    <mergeCell ref="E4:G5"/>
    <mergeCell ref="H4:J5"/>
    <mergeCell ref="K4:M5"/>
    <mergeCell ref="N4:P5"/>
    <mergeCell ref="Q4:S5"/>
    <mergeCell ref="T4:V5"/>
    <mergeCell ref="W4:W5"/>
    <mergeCell ref="X4:X5"/>
  </mergeCells>
  <phoneticPr fontId="23"/>
  <pageMargins left="0.7" right="0.7" top="0.75" bottom="0.75" header="0.3" footer="0.3"/>
  <pageSetup paperSize="9" scale="5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IW41"/>
  <sheetViews>
    <sheetView topLeftCell="A4" workbookViewId="0">
      <selection activeCell="J14" sqref="J14"/>
    </sheetView>
  </sheetViews>
  <sheetFormatPr defaultColWidth="8.88671875" defaultRowHeight="16.2" x14ac:dyDescent="0.2"/>
  <cols>
    <col min="1" max="1" width="4.21875" customWidth="1"/>
    <col min="2" max="2" width="13.44140625" style="22" customWidth="1"/>
    <col min="3" max="20" width="4.44140625" style="19" customWidth="1"/>
    <col min="21" max="21" width="6" style="19" customWidth="1"/>
    <col min="22" max="22" width="4.44140625" style="19" customWidth="1"/>
    <col min="23" max="23" width="4.6640625" style="18" customWidth="1"/>
    <col min="24" max="24" width="4.6640625" style="21" customWidth="1"/>
    <col min="25" max="25" width="4.6640625" style="20" customWidth="1"/>
    <col min="26" max="30" width="4.6640625" style="18" customWidth="1"/>
    <col min="31" max="42" width="4.109375" style="18" customWidth="1"/>
    <col min="43" max="50" width="5.109375" style="18" customWidth="1"/>
    <col min="51" max="257" width="8.88671875" style="18"/>
  </cols>
  <sheetData>
    <row r="1" spans="1:31" ht="30" customHeight="1" x14ac:dyDescent="0.2">
      <c r="A1" s="80"/>
      <c r="B1" s="45" t="s">
        <v>206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80"/>
      <c r="T1" s="80"/>
      <c r="U1" s="83"/>
      <c r="V1" s="83"/>
      <c r="W1" s="83"/>
      <c r="X1" s="83"/>
      <c r="Y1" s="83"/>
      <c r="Z1" s="83"/>
      <c r="AA1" s="83"/>
      <c r="AB1" s="83"/>
      <c r="AC1" s="83"/>
      <c r="AD1" s="83"/>
      <c r="AE1" s="80"/>
    </row>
    <row r="2" spans="1:31" ht="21" customHeight="1" x14ac:dyDescent="0.2">
      <c r="A2" s="80"/>
      <c r="B2" s="81" t="s">
        <v>209</v>
      </c>
      <c r="C2" s="82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22" t="s">
        <v>39</v>
      </c>
      <c r="V2" s="322"/>
      <c r="W2" s="322"/>
      <c r="X2" s="322"/>
      <c r="Y2" s="322"/>
      <c r="Z2" s="322"/>
      <c r="AA2" s="322"/>
      <c r="AB2" s="322"/>
      <c r="AC2" s="322"/>
      <c r="AD2" s="322"/>
      <c r="AE2" s="322"/>
    </row>
    <row r="3" spans="1:31" ht="21" customHeight="1" thickBot="1" x14ac:dyDescent="0.25">
      <c r="A3" s="80"/>
      <c r="C3" s="82"/>
      <c r="D3" s="80"/>
      <c r="E3" s="80"/>
      <c r="F3" s="80"/>
      <c r="G3" s="84"/>
      <c r="H3" s="85"/>
      <c r="I3" s="85"/>
      <c r="J3" s="85"/>
      <c r="K3" s="86"/>
      <c r="L3" s="86"/>
      <c r="M3" s="86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7"/>
      <c r="AC3" s="80"/>
      <c r="AD3" s="88" t="s">
        <v>195</v>
      </c>
      <c r="AE3" s="80"/>
    </row>
    <row r="4" spans="1:31" ht="21" customHeight="1" x14ac:dyDescent="0.2">
      <c r="A4" s="80"/>
      <c r="B4" s="323" t="s">
        <v>146</v>
      </c>
      <c r="C4" s="324"/>
      <c r="D4" s="324"/>
      <c r="E4" s="327" t="str">
        <f>IF(B6="","",B6)</f>
        <v>A3</v>
      </c>
      <c r="F4" s="328"/>
      <c r="G4" s="329"/>
      <c r="H4" s="333" t="str">
        <f>IF(B8="","",B8)</f>
        <v>B3</v>
      </c>
      <c r="I4" s="328"/>
      <c r="J4" s="329"/>
      <c r="K4" s="333" t="str">
        <f>IF(B10="","",B10)</f>
        <v>C3</v>
      </c>
      <c r="L4" s="328"/>
      <c r="M4" s="329"/>
      <c r="N4" s="333" t="str">
        <f>IF(B12="","",B12)</f>
        <v>D3</v>
      </c>
      <c r="O4" s="328"/>
      <c r="P4" s="329"/>
      <c r="Q4" s="333" t="str">
        <f>B14</f>
        <v>E3</v>
      </c>
      <c r="R4" s="328"/>
      <c r="S4" s="329"/>
      <c r="T4" s="333" t="str">
        <f>IF(B16="","",B16)</f>
        <v>F3</v>
      </c>
      <c r="U4" s="328"/>
      <c r="V4" s="329"/>
      <c r="W4" s="360" t="s">
        <v>62</v>
      </c>
      <c r="X4" s="348" t="s">
        <v>63</v>
      </c>
      <c r="Y4" s="348" t="s">
        <v>64</v>
      </c>
      <c r="Z4" s="348" t="s">
        <v>65</v>
      </c>
      <c r="AA4" s="348" t="s">
        <v>24</v>
      </c>
      <c r="AB4" s="348" t="s">
        <v>66</v>
      </c>
      <c r="AC4" s="350" t="s">
        <v>67</v>
      </c>
      <c r="AD4" s="351" t="s">
        <v>68</v>
      </c>
      <c r="AE4" s="84"/>
    </row>
    <row r="5" spans="1:31" ht="21" customHeight="1" thickBot="1" x14ac:dyDescent="0.25">
      <c r="A5" s="80"/>
      <c r="B5" s="325"/>
      <c r="C5" s="326"/>
      <c r="D5" s="326"/>
      <c r="E5" s="330"/>
      <c r="F5" s="331"/>
      <c r="G5" s="332"/>
      <c r="H5" s="334"/>
      <c r="I5" s="331"/>
      <c r="J5" s="332"/>
      <c r="K5" s="334"/>
      <c r="L5" s="331"/>
      <c r="M5" s="332"/>
      <c r="N5" s="334"/>
      <c r="O5" s="331"/>
      <c r="P5" s="332"/>
      <c r="Q5" s="334"/>
      <c r="R5" s="331"/>
      <c r="S5" s="332"/>
      <c r="T5" s="334"/>
      <c r="U5" s="331"/>
      <c r="V5" s="332"/>
      <c r="W5" s="361"/>
      <c r="X5" s="349"/>
      <c r="Y5" s="349"/>
      <c r="Z5" s="349"/>
      <c r="AA5" s="349"/>
      <c r="AB5" s="349"/>
      <c r="AC5" s="349"/>
      <c r="AD5" s="352"/>
      <c r="AE5" s="84"/>
    </row>
    <row r="6" spans="1:31" ht="21" customHeight="1" x14ac:dyDescent="0.2">
      <c r="A6" s="435"/>
      <c r="B6" s="362" t="s">
        <v>147</v>
      </c>
      <c r="C6" s="363"/>
      <c r="D6" s="363"/>
      <c r="E6" s="366"/>
      <c r="F6" s="367"/>
      <c r="G6" s="368"/>
      <c r="H6" s="89"/>
      <c r="I6" s="90" t="str">
        <f>IF(H7="","",IF(H7=J7,"△",IF(H7&gt;=J7,"○","×")))</f>
        <v/>
      </c>
      <c r="J6" s="91"/>
      <c r="K6" s="89"/>
      <c r="L6" s="90" t="str">
        <f>IF(K7="","",IF(K7=M7,"△",IF(K7&gt;=M7,"○","×")))</f>
        <v/>
      </c>
      <c r="M6" s="92"/>
      <c r="N6" s="93"/>
      <c r="O6" s="90" t="str">
        <f>IF(N7="","",IF(N7=P7,"△",IF(N7&gt;=P7,"○","×")))</f>
        <v/>
      </c>
      <c r="P6" s="92"/>
      <c r="Q6" s="93"/>
      <c r="R6" s="90" t="str">
        <f>IF(Q7="","",IF(Q7=S7,"△",IF(Q7&gt;=S7,"○","×")))</f>
        <v/>
      </c>
      <c r="S6" s="92"/>
      <c r="T6" s="89"/>
      <c r="U6" s="90" t="str">
        <f>IF(T7="","",IF(T7=V7,"△",IF(T7&gt;=V7,"○","×")))</f>
        <v/>
      </c>
      <c r="V6" s="92"/>
      <c r="W6" s="372" t="str">
        <f>IF(AND($I6="",$L6="",$O6="",$U6="",$R6=""),"",COUNTIF($E6:$V6,"○"))</f>
        <v/>
      </c>
      <c r="X6" s="353" t="str">
        <f>IF(AND($I6="",$L6="",$O6="",$R6="",$U6=""),"",COUNTIF($E6:$V6,"△"))</f>
        <v/>
      </c>
      <c r="Y6" s="353" t="str">
        <f>IF(AND($I6="",$L6="",$O6="",$R6="",$U6=""),"",COUNTIF($E6:$V6,"×"))</f>
        <v/>
      </c>
      <c r="Z6" s="353" t="str">
        <f>IF(W6="","",(W6*3)+(X6*1))</f>
        <v/>
      </c>
      <c r="AA6" s="353" t="str">
        <f>IF(W6="","",SUM(H7,K7,N7,Q7,T7))</f>
        <v/>
      </c>
      <c r="AB6" s="353" t="str">
        <f>IF(W6="","",SUM(J7,M7,P7,S7,V7))</f>
        <v/>
      </c>
      <c r="AC6" s="353" t="str">
        <f>IF(W6="","",AA6-AB6)</f>
        <v/>
      </c>
      <c r="AD6" s="376" t="str">
        <f>IF(AE6="","",RANK(AE6,$AE6:$AE17,0))</f>
        <v/>
      </c>
      <c r="AE6" s="378" t="str">
        <f>IF(AC6="","",$Z6*100+$AC6*10+AA6)</f>
        <v/>
      </c>
    </row>
    <row r="7" spans="1:31" ht="21" customHeight="1" x14ac:dyDescent="0.2">
      <c r="A7" s="435"/>
      <c r="B7" s="364"/>
      <c r="C7" s="365"/>
      <c r="D7" s="365"/>
      <c r="E7" s="369"/>
      <c r="F7" s="370"/>
      <c r="G7" s="371"/>
      <c r="H7" s="94" t="str">
        <f>IF(G9="","",G9)</f>
        <v/>
      </c>
      <c r="I7" s="95" t="s">
        <v>72</v>
      </c>
      <c r="J7" s="96" t="str">
        <f>IF(E9="","",E9)</f>
        <v/>
      </c>
      <c r="K7" s="97" t="str">
        <f>IF(G11="","",G11)</f>
        <v/>
      </c>
      <c r="L7" s="98" t="s">
        <v>72</v>
      </c>
      <c r="M7" s="98" t="str">
        <f>IF(E11="","",E11)</f>
        <v/>
      </c>
      <c r="N7" s="97" t="str">
        <f>IF(G13="","",G13)</f>
        <v/>
      </c>
      <c r="O7" s="98" t="s">
        <v>72</v>
      </c>
      <c r="P7" s="99" t="str">
        <f>IF(E13="","",E13)</f>
        <v/>
      </c>
      <c r="Q7" s="97" t="str">
        <f>IF(G15="","",G15)</f>
        <v/>
      </c>
      <c r="R7" s="98" t="s">
        <v>72</v>
      </c>
      <c r="S7" s="99" t="str">
        <f>IF(E15="","",E15)</f>
        <v/>
      </c>
      <c r="T7" s="97" t="str">
        <f>IF(G17="","",G17)</f>
        <v/>
      </c>
      <c r="U7" s="98" t="s">
        <v>72</v>
      </c>
      <c r="V7" s="99" t="str">
        <f>IF(E17="","",E17)</f>
        <v/>
      </c>
      <c r="W7" s="373"/>
      <c r="X7" s="374"/>
      <c r="Y7" s="354"/>
      <c r="Z7" s="354"/>
      <c r="AA7" s="354"/>
      <c r="AB7" s="354"/>
      <c r="AC7" s="354"/>
      <c r="AD7" s="377"/>
      <c r="AE7" s="378"/>
    </row>
    <row r="8" spans="1:31" ht="21" customHeight="1" x14ac:dyDescent="0.2">
      <c r="A8" s="435"/>
      <c r="B8" s="379" t="s">
        <v>148</v>
      </c>
      <c r="C8" s="380"/>
      <c r="D8" s="380"/>
      <c r="E8" s="100"/>
      <c r="F8" s="101" t="str">
        <f>IF(E9="","",IF(E9=G9,"△",IF(E9&gt;=G9,"○","×")))</f>
        <v/>
      </c>
      <c r="G8" s="102"/>
      <c r="H8" s="381"/>
      <c r="I8" s="382"/>
      <c r="J8" s="383"/>
      <c r="K8" s="103"/>
      <c r="L8" s="104" t="str">
        <f>IF(K9="","",IF(K9=M9,"△",IF(K9&gt;=M9,"○","×")))</f>
        <v/>
      </c>
      <c r="M8" s="105"/>
      <c r="N8" s="103"/>
      <c r="O8" s="104" t="str">
        <f>IF(N9="","",IF(N9=P9,"△",IF(N9&gt;=P9,"○","×")))</f>
        <v/>
      </c>
      <c r="P8" s="105"/>
      <c r="Q8" s="103"/>
      <c r="R8" s="104" t="str">
        <f>IF(Q9="","",IF(Q9=S9,"△",IF(Q9&gt;=S9,"○","×")))</f>
        <v/>
      </c>
      <c r="S8" s="105"/>
      <c r="T8" s="103"/>
      <c r="U8" s="104" t="str">
        <f>IF(T9="","",IF(T9=V9,"△",IF(T9&gt;=V9,"○","×")))</f>
        <v/>
      </c>
      <c r="V8" s="106"/>
      <c r="W8" s="386" t="str">
        <f>IF(AND($F8="",$I8="",$L8="",$O8="",$U8="",$R8=""),"",COUNTIF($E8:$V8,"○"))</f>
        <v/>
      </c>
      <c r="X8" s="374" t="str">
        <f>IF(AND($F8="",$I8="",$L8="",$O8="",$R8="",$U8=""),"",COUNTIF($E8:$V8,"△"))</f>
        <v/>
      </c>
      <c r="Y8" s="374" t="str">
        <f>IF(AND($F8="",$I8="",$L8="",$O8="",$R8="",$U8=""),"",COUNTIF($E8:$V8,"×"))</f>
        <v/>
      </c>
      <c r="Z8" s="374" t="str">
        <f>IF(W8="","",(W8*3)+(X8*1))</f>
        <v/>
      </c>
      <c r="AA8" s="374" t="str">
        <f>IF(W8="","",SUM(E9,H9,K9,N9,Q9,T9))</f>
        <v/>
      </c>
      <c r="AB8" s="374" t="str">
        <f>IF(W8="","",SUM(G9,J9,M9,P9,S9,V9))</f>
        <v/>
      </c>
      <c r="AC8" s="374" t="str">
        <f>IF(W8="","",AA8-AB8)</f>
        <v/>
      </c>
      <c r="AD8" s="385" t="str">
        <f>IF(AE8="","",RANK(AE8,$AE6:$AE17,0))</f>
        <v/>
      </c>
      <c r="AE8" s="378" t="str">
        <f>IF(AC8="","",$Z8*100+$AC8*10+AA8)</f>
        <v/>
      </c>
    </row>
    <row r="9" spans="1:31" ht="21" customHeight="1" x14ac:dyDescent="0.2">
      <c r="A9" s="435"/>
      <c r="B9" s="364"/>
      <c r="C9" s="365"/>
      <c r="D9" s="365"/>
      <c r="E9" s="107"/>
      <c r="F9" s="108" t="s">
        <v>72</v>
      </c>
      <c r="G9" s="109"/>
      <c r="H9" s="384"/>
      <c r="I9" s="370"/>
      <c r="J9" s="371"/>
      <c r="K9" s="94" t="str">
        <f>IF(J11="","",J11)</f>
        <v/>
      </c>
      <c r="L9" s="95" t="s">
        <v>72</v>
      </c>
      <c r="M9" s="95" t="str">
        <f>IF(H11="","",H11)</f>
        <v/>
      </c>
      <c r="N9" s="97" t="str">
        <f>IF(J13="","",J13)</f>
        <v/>
      </c>
      <c r="O9" s="98" t="s">
        <v>72</v>
      </c>
      <c r="P9" s="98" t="str">
        <f>IF(H13="","",H13)</f>
        <v/>
      </c>
      <c r="Q9" s="97" t="str">
        <f>IF(J15="","",J15)</f>
        <v/>
      </c>
      <c r="R9" s="98" t="s">
        <v>72</v>
      </c>
      <c r="S9" s="98" t="str">
        <f>IF(H15="","",H15)</f>
        <v/>
      </c>
      <c r="T9" s="97" t="str">
        <f>IF(J17="","",J17)</f>
        <v/>
      </c>
      <c r="U9" s="98" t="s">
        <v>72</v>
      </c>
      <c r="V9" s="99" t="str">
        <f>IF(H17="","",H17)</f>
        <v/>
      </c>
      <c r="W9" s="373"/>
      <c r="X9" s="374"/>
      <c r="Y9" s="374"/>
      <c r="Z9" s="354"/>
      <c r="AA9" s="354"/>
      <c r="AB9" s="354"/>
      <c r="AC9" s="354"/>
      <c r="AD9" s="385"/>
      <c r="AE9" s="378"/>
    </row>
    <row r="10" spans="1:31" ht="21" customHeight="1" x14ac:dyDescent="0.2">
      <c r="A10" s="435"/>
      <c r="B10" s="379" t="s">
        <v>149</v>
      </c>
      <c r="C10" s="380"/>
      <c r="D10" s="380"/>
      <c r="E10" s="100"/>
      <c r="F10" s="101" t="str">
        <f>IF(E11="","",IF(E11=G11,"△",IF(E11&gt;=G11,"○","×")))</f>
        <v/>
      </c>
      <c r="G10" s="102"/>
      <c r="H10" s="110"/>
      <c r="I10" s="101" t="str">
        <f>IF(H11="","",IF(H11=J11,"△",IF(H11&gt;=J11,"○","×")))</f>
        <v/>
      </c>
      <c r="J10" s="102"/>
      <c r="K10" s="381"/>
      <c r="L10" s="382"/>
      <c r="M10" s="383"/>
      <c r="N10" s="103"/>
      <c r="O10" s="104" t="str">
        <f>IF(N11="","",IF(N11=P11,"△",IF(N11&gt;=P11,"○","×")))</f>
        <v/>
      </c>
      <c r="P10" s="105"/>
      <c r="Q10" s="103"/>
      <c r="R10" s="104" t="str">
        <f>IF(Q11="","",IF(Q11=S11,"△",IF(Q11&gt;=S11,"○","×")))</f>
        <v/>
      </c>
      <c r="S10" s="105"/>
      <c r="T10" s="103"/>
      <c r="U10" s="104" t="str">
        <f>IF(T11="","",IF(T11=V11,"△",IF(T11&gt;=V11,"○","×")))</f>
        <v/>
      </c>
      <c r="V10" s="106"/>
      <c r="W10" s="386" t="str">
        <f>IF(AND($F10="",$I10="",$L10="",$O10="",$U10="",$R10=""),"",COUNTIF($E10:$V10,"○"))</f>
        <v/>
      </c>
      <c r="X10" s="374" t="str">
        <f>IF(AND($F10="",$I10="",$L10="",$O10="",$R10="",$U10=""),"",COUNTIF($E10:$V10,"△"))</f>
        <v/>
      </c>
      <c r="Y10" s="374" t="str">
        <f>IF(AND($F10="",$I10="",$L10="",$O10="",$R10="",$U10=""),"",COUNTIF($E10:$V10,"×"))</f>
        <v/>
      </c>
      <c r="Z10" s="374" t="str">
        <f>IF(W10="","",(W10*3)+(X10*1))</f>
        <v/>
      </c>
      <c r="AA10" s="374" t="str">
        <f>IF(W10="","",SUM(E11,H11,K11,N11,Q11,T11))</f>
        <v/>
      </c>
      <c r="AB10" s="374" t="str">
        <f>IF(W10="","",SUM(G11,J11,M11,P11,S11,V11))</f>
        <v/>
      </c>
      <c r="AC10" s="374" t="str">
        <f>IF(W10="","",AA10-AB10)</f>
        <v/>
      </c>
      <c r="AD10" s="385" t="str">
        <f>IF(AE10="","",RANK(AE10,$AE6:$AE17,0))</f>
        <v/>
      </c>
      <c r="AE10" s="378" t="str">
        <f>IF(AC10="","",$Z10*100+$AC10*10+AA10)</f>
        <v/>
      </c>
    </row>
    <row r="11" spans="1:31" ht="21" customHeight="1" x14ac:dyDescent="0.2">
      <c r="A11" s="435"/>
      <c r="B11" s="364"/>
      <c r="C11" s="365"/>
      <c r="D11" s="365"/>
      <c r="E11" s="107"/>
      <c r="F11" s="108" t="s">
        <v>72</v>
      </c>
      <c r="G11" s="109"/>
      <c r="H11" s="111"/>
      <c r="I11" s="108" t="s">
        <v>72</v>
      </c>
      <c r="J11" s="109"/>
      <c r="K11" s="384"/>
      <c r="L11" s="370"/>
      <c r="M11" s="371"/>
      <c r="N11" s="94" t="str">
        <f>IF(M13="","",M13)</f>
        <v/>
      </c>
      <c r="O11" s="95" t="s">
        <v>72</v>
      </c>
      <c r="P11" s="95" t="str">
        <f>IF(K13="","",K13)</f>
        <v/>
      </c>
      <c r="Q11" s="94" t="str">
        <f>IF(M15="","",M15)</f>
        <v/>
      </c>
      <c r="R11" s="95" t="s">
        <v>72</v>
      </c>
      <c r="S11" s="95" t="str">
        <f>IF(K15="","",K15)</f>
        <v/>
      </c>
      <c r="T11" s="97" t="str">
        <f>IF(M17="","",M17)</f>
        <v/>
      </c>
      <c r="U11" s="98" t="s">
        <v>72</v>
      </c>
      <c r="V11" s="99" t="str">
        <f>IF(K17="","",K17)</f>
        <v/>
      </c>
      <c r="W11" s="373"/>
      <c r="X11" s="374"/>
      <c r="Y11" s="374"/>
      <c r="Z11" s="354"/>
      <c r="AA11" s="354"/>
      <c r="AB11" s="354"/>
      <c r="AC11" s="354"/>
      <c r="AD11" s="377"/>
      <c r="AE11" s="378"/>
    </row>
    <row r="12" spans="1:31" ht="21" customHeight="1" x14ac:dyDescent="0.2">
      <c r="A12" s="435"/>
      <c r="B12" s="379" t="s">
        <v>150</v>
      </c>
      <c r="C12" s="380"/>
      <c r="D12" s="380"/>
      <c r="E12" s="112"/>
      <c r="F12" s="113" t="str">
        <f>IF(E13="","",IF(E13=G13,"△",IF(E13&gt;=G13,"○","×")))</f>
        <v/>
      </c>
      <c r="G12" s="114"/>
      <c r="H12" s="115"/>
      <c r="I12" s="113" t="str">
        <f>IF(H13="","",IF(H13=J13,"△",IF(H13&gt;=J13,"○","×")))</f>
        <v/>
      </c>
      <c r="J12" s="114"/>
      <c r="K12" s="115"/>
      <c r="L12" s="113" t="str">
        <f>IF(K13="","",IF(K13=M13,"△",IF(K13&gt;=M13,"○","×")))</f>
        <v/>
      </c>
      <c r="M12" s="114"/>
      <c r="N12" s="381"/>
      <c r="O12" s="382"/>
      <c r="P12" s="383"/>
      <c r="Q12" s="103"/>
      <c r="R12" s="104" t="str">
        <f>IF(Q13="","",IF(Q13=S13,"△",IF(Q13&gt;=S13,"○","×")))</f>
        <v/>
      </c>
      <c r="S12" s="105"/>
      <c r="T12" s="103"/>
      <c r="U12" s="104" t="str">
        <f>IF(T13="","",IF(T13=V13,"△",IF(T13&gt;=V13,"○","×")))</f>
        <v/>
      </c>
      <c r="V12" s="106"/>
      <c r="W12" s="386" t="str">
        <f>IF(AND($F12="",$I12="",$L12="",$O12="",$U12="",$R12=""),"",COUNTIF($E12:$V12,"○"))</f>
        <v/>
      </c>
      <c r="X12" s="374" t="str">
        <f>IF(AND($F12="",$I12="",$L12="",$O12="",$R12="",$U12=""),"",COUNTIF($E12:$V12,"△"))</f>
        <v/>
      </c>
      <c r="Y12" s="374" t="str">
        <f>IF(AND($F12="",$I12="",$L12="",$O12="",$R12="",$U12=""),"",COUNTIF($E12:$V12,"×"))</f>
        <v/>
      </c>
      <c r="Z12" s="374" t="str">
        <f>IF(W12="","",(W12*3)+(X12*1))</f>
        <v/>
      </c>
      <c r="AA12" s="374" t="str">
        <f>IF(W12="","",SUM(E13,H13,K13,N13,Q13,T13))</f>
        <v/>
      </c>
      <c r="AB12" s="374" t="str">
        <f>IF(W12="","",SUM(G13,J13,M13,P13,S13,V13))</f>
        <v/>
      </c>
      <c r="AC12" s="374" t="str">
        <f>IF(W12="","",AA12-AB12)</f>
        <v/>
      </c>
      <c r="AD12" s="385" t="str">
        <f>IF(AE12="","",RANK(AE12,$AE6:$AE17,0))</f>
        <v/>
      </c>
      <c r="AE12" s="378" t="str">
        <f>IF(AC12="","",$Z12*100+$AC12*10+AA12)</f>
        <v/>
      </c>
    </row>
    <row r="13" spans="1:31" ht="21" customHeight="1" x14ac:dyDescent="0.2">
      <c r="A13" s="435"/>
      <c r="B13" s="364"/>
      <c r="C13" s="365"/>
      <c r="D13" s="365"/>
      <c r="E13" s="107"/>
      <c r="F13" s="108" t="s">
        <v>72</v>
      </c>
      <c r="G13" s="109"/>
      <c r="H13" s="111"/>
      <c r="I13" s="108" t="s">
        <v>72</v>
      </c>
      <c r="J13" s="109"/>
      <c r="K13" s="111"/>
      <c r="L13" s="108" t="s">
        <v>72</v>
      </c>
      <c r="M13" s="109"/>
      <c r="N13" s="384"/>
      <c r="O13" s="370"/>
      <c r="P13" s="371"/>
      <c r="Q13" s="94" t="str">
        <f>IF(P15="","",P15)</f>
        <v/>
      </c>
      <c r="R13" s="95" t="s">
        <v>72</v>
      </c>
      <c r="S13" s="95" t="str">
        <f>IF(N15="","",N15)</f>
        <v/>
      </c>
      <c r="T13" s="94" t="str">
        <f>IF(P17="","",P17)</f>
        <v/>
      </c>
      <c r="U13" s="95" t="s">
        <v>72</v>
      </c>
      <c r="V13" s="96" t="str">
        <f>IF(N17="","",N17)</f>
        <v/>
      </c>
      <c r="W13" s="373"/>
      <c r="X13" s="374"/>
      <c r="Y13" s="374"/>
      <c r="Z13" s="354"/>
      <c r="AA13" s="354"/>
      <c r="AB13" s="354"/>
      <c r="AC13" s="354"/>
      <c r="AD13" s="377"/>
      <c r="AE13" s="378"/>
    </row>
    <row r="14" spans="1:31" ht="21" customHeight="1" x14ac:dyDescent="0.2">
      <c r="A14" s="435"/>
      <c r="B14" s="379" t="s">
        <v>151</v>
      </c>
      <c r="C14" s="380"/>
      <c r="D14" s="380"/>
      <c r="E14" s="112"/>
      <c r="F14" s="113" t="str">
        <f>IF(E15="","",IF(E15=G15,"△",IF(E15&gt;=G15,"○","×")))</f>
        <v/>
      </c>
      <c r="G14" s="114"/>
      <c r="H14" s="115"/>
      <c r="I14" s="113" t="str">
        <f>IF(H15="","",IF(H15=J15,"△",IF(H15&gt;=J15,"○","×")))</f>
        <v/>
      </c>
      <c r="J14" s="114"/>
      <c r="K14" s="115"/>
      <c r="L14" s="113" t="str">
        <f>IF(K15="","",IF(K15=M15,"△",IF(K15&gt;=M15,"○","×")))</f>
        <v/>
      </c>
      <c r="M14" s="114"/>
      <c r="N14" s="115"/>
      <c r="O14" s="113" t="str">
        <f>IF(N15="","",IF(N15=P15,"△",IF(N15&gt;=P15,"○","×")))</f>
        <v/>
      </c>
      <c r="P14" s="114"/>
      <c r="Q14" s="381"/>
      <c r="R14" s="382"/>
      <c r="S14" s="383"/>
      <c r="T14" s="103"/>
      <c r="U14" s="104" t="str">
        <f>IF(T15="","",IF(T15=V15,"△",IF(T15&gt;=V15,"○","×")))</f>
        <v/>
      </c>
      <c r="V14" s="106"/>
      <c r="W14" s="386" t="str">
        <f>IF(AND($F14="",$I14="",$L14="",$O14="",$U14="",$R14=""),"",COUNTIF($E14:$V14,"○"))</f>
        <v/>
      </c>
      <c r="X14" s="374" t="str">
        <f>IF(AND($F14="",$I14="",$L14="",$O14="",$R14="",$U14=""),"",COUNTIF($E14:$V14,"△"))</f>
        <v/>
      </c>
      <c r="Y14" s="374" t="str">
        <f>IF(AND($F14="",$I14="",$L14="",$O14="",$R14="",$U14=""),"",COUNTIF($E14:$V14,"×"))</f>
        <v/>
      </c>
      <c r="Z14" s="374" t="str">
        <f>IF(W14="","",(W14*3)+(X14*1))</f>
        <v/>
      </c>
      <c r="AA14" s="374" t="str">
        <f>IF(W14="","",SUM(E15,H15,K15,N15,Q15,T15))</f>
        <v/>
      </c>
      <c r="AB14" s="374" t="str">
        <f>IF(W14="","",SUM(G15,J15,M15,P15,S15,V15))</f>
        <v/>
      </c>
      <c r="AC14" s="374" t="str">
        <f>IF(W14="","",AA14-AB14)</f>
        <v/>
      </c>
      <c r="AD14" s="385" t="str">
        <f>IF(AE14="","",RANK(AE14,$AE6:$AE17,0))</f>
        <v/>
      </c>
      <c r="AE14" s="378" t="str">
        <f>IF(AC14="","",$Z14*100+$AC14*10+AA14)</f>
        <v/>
      </c>
    </row>
    <row r="15" spans="1:31" ht="21" customHeight="1" x14ac:dyDescent="0.2">
      <c r="A15" s="435"/>
      <c r="B15" s="364"/>
      <c r="C15" s="365"/>
      <c r="D15" s="365"/>
      <c r="E15" s="107"/>
      <c r="F15" s="108" t="s">
        <v>72</v>
      </c>
      <c r="G15" s="109"/>
      <c r="H15" s="111"/>
      <c r="I15" s="108" t="s">
        <v>72</v>
      </c>
      <c r="J15" s="109"/>
      <c r="K15" s="111"/>
      <c r="L15" s="108" t="s">
        <v>72</v>
      </c>
      <c r="M15" s="109"/>
      <c r="N15" s="111"/>
      <c r="O15" s="108" t="s">
        <v>72</v>
      </c>
      <c r="P15" s="109"/>
      <c r="Q15" s="384"/>
      <c r="R15" s="370"/>
      <c r="S15" s="371"/>
      <c r="T15" s="94" t="str">
        <f>IF(S17="","",S17)</f>
        <v/>
      </c>
      <c r="U15" s="95" t="s">
        <v>72</v>
      </c>
      <c r="V15" s="96" t="str">
        <f>IF(Q17="","",Q17)</f>
        <v/>
      </c>
      <c r="W15" s="373"/>
      <c r="X15" s="374"/>
      <c r="Y15" s="374"/>
      <c r="Z15" s="354"/>
      <c r="AA15" s="354"/>
      <c r="AB15" s="354"/>
      <c r="AC15" s="354"/>
      <c r="AD15" s="377"/>
      <c r="AE15" s="378"/>
    </row>
    <row r="16" spans="1:31" ht="21" customHeight="1" x14ac:dyDescent="0.2">
      <c r="A16" s="435"/>
      <c r="B16" s="379" t="s">
        <v>152</v>
      </c>
      <c r="C16" s="380"/>
      <c r="D16" s="380"/>
      <c r="E16" s="112"/>
      <c r="F16" s="113" t="str">
        <f>IF(E17="","",IF(E17=G17,"△",IF(E17&gt;=G17,"○","×")))</f>
        <v/>
      </c>
      <c r="G16" s="114"/>
      <c r="H16" s="115"/>
      <c r="I16" s="113" t="str">
        <f>IF(H17="","",IF(H17=J17,"△",IF(H17&gt;=J17,"○","×")))</f>
        <v/>
      </c>
      <c r="J16" s="114"/>
      <c r="K16" s="115"/>
      <c r="L16" s="113" t="str">
        <f>IF(K17="","",IF(K17=M17,"△",IF(K17&gt;=M17,"○","×")))</f>
        <v/>
      </c>
      <c r="M16" s="114"/>
      <c r="N16" s="115"/>
      <c r="O16" s="113" t="str">
        <f>IF(N17="","",IF(N17=P17,"△",IF(N17&gt;=P17,"○","×")))</f>
        <v/>
      </c>
      <c r="P16" s="114"/>
      <c r="Q16" s="115"/>
      <c r="R16" s="113" t="str">
        <f>IF(Q17="","",IF(Q17=S17,"△",IF(Q17&gt;=S17,"○","×")))</f>
        <v/>
      </c>
      <c r="S16" s="114"/>
      <c r="T16" s="381"/>
      <c r="U16" s="382"/>
      <c r="V16" s="383"/>
      <c r="W16" s="386" t="str">
        <f>IF(AND($F16="",$I16="",$L16="",$O16="",$U16="",$R16=""),"",COUNTIF($E16:$V16,"○"))</f>
        <v/>
      </c>
      <c r="X16" s="374" t="str">
        <f>IF(AND($F16="",$I16="",$L16="",$O16="",$R16="",$U16=""),"",COUNTIF($E16:$V16,"△"))</f>
        <v/>
      </c>
      <c r="Y16" s="374" t="str">
        <f>IF(AND($F16="",$I16="",$L16="",$O16="",$R16="",$U16=""),"",COUNTIF($E16:$V16,"×"))</f>
        <v/>
      </c>
      <c r="Z16" s="374" t="str">
        <f>IF(W16="","",(W16*3)+(X16*1))</f>
        <v/>
      </c>
      <c r="AA16" s="374" t="str">
        <f>IF(W16="","",SUM(E17,H17,K17,N17,Q17,T17))</f>
        <v/>
      </c>
      <c r="AB16" s="374" t="str">
        <f>IF(W16="","",SUM(G17,J17,M17,P17,S17,V17))</f>
        <v/>
      </c>
      <c r="AC16" s="374" t="str">
        <f>IF(W16="","",AA16-AB16)</f>
        <v/>
      </c>
      <c r="AD16" s="385" t="str">
        <f>IF(AE16="","",RANK(AE16,$AE6:$AE17,0))</f>
        <v/>
      </c>
      <c r="AE16" s="378" t="str">
        <f>IF(AC16="","",$Z16*100+$AC16*10+AA16)</f>
        <v/>
      </c>
    </row>
    <row r="17" spans="1:48" ht="21" customHeight="1" thickBot="1" x14ac:dyDescent="0.25">
      <c r="A17" s="435"/>
      <c r="B17" s="437"/>
      <c r="C17" s="438"/>
      <c r="D17" s="438"/>
      <c r="E17" s="116"/>
      <c r="F17" s="117" t="s">
        <v>72</v>
      </c>
      <c r="G17" s="118"/>
      <c r="H17" s="119"/>
      <c r="I17" s="117" t="s">
        <v>72</v>
      </c>
      <c r="J17" s="118"/>
      <c r="K17" s="119"/>
      <c r="L17" s="117" t="s">
        <v>72</v>
      </c>
      <c r="M17" s="118"/>
      <c r="N17" s="119"/>
      <c r="O17" s="117" t="s">
        <v>72</v>
      </c>
      <c r="P17" s="118"/>
      <c r="Q17" s="119"/>
      <c r="R17" s="117" t="s">
        <v>72</v>
      </c>
      <c r="S17" s="118"/>
      <c r="T17" s="439"/>
      <c r="U17" s="440"/>
      <c r="V17" s="441"/>
      <c r="W17" s="436"/>
      <c r="X17" s="387"/>
      <c r="Y17" s="387"/>
      <c r="Z17" s="388"/>
      <c r="AA17" s="388"/>
      <c r="AB17" s="388"/>
      <c r="AC17" s="388"/>
      <c r="AD17" s="389"/>
      <c r="AE17" s="378"/>
    </row>
    <row r="18" spans="1:48" ht="21" customHeight="1" thickBot="1" x14ac:dyDescent="0.25">
      <c r="A18" s="80"/>
      <c r="B18" s="80"/>
      <c r="C18" s="8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4"/>
      <c r="AE18" s="80"/>
    </row>
    <row r="19" spans="1:48" ht="24.9" customHeight="1" thickBot="1" x14ac:dyDescent="0.25">
      <c r="A19" s="120"/>
      <c r="B19" s="121"/>
      <c r="C19" s="122"/>
      <c r="D19" s="122"/>
      <c r="E19" s="123"/>
      <c r="F19" s="124"/>
      <c r="G19" s="408" t="s">
        <v>78</v>
      </c>
      <c r="H19" s="408"/>
      <c r="I19" s="408"/>
      <c r="J19" s="408"/>
      <c r="K19" s="408"/>
      <c r="L19" s="408"/>
      <c r="M19" s="408"/>
      <c r="N19" s="409" t="s">
        <v>79</v>
      </c>
      <c r="O19" s="409"/>
      <c r="P19" s="409"/>
      <c r="Q19" s="409"/>
      <c r="R19" s="409"/>
      <c r="S19" s="409"/>
      <c r="T19" s="409"/>
      <c r="U19" s="409"/>
      <c r="V19" s="391" t="s">
        <v>133</v>
      </c>
      <c r="W19" s="392"/>
      <c r="X19" s="410"/>
      <c r="Y19" s="391" t="s">
        <v>132</v>
      </c>
      <c r="Z19" s="392"/>
      <c r="AA19" s="393"/>
      <c r="AB19" s="120"/>
      <c r="AC19" s="120"/>
      <c r="AD19" s="120"/>
      <c r="AE19" s="80"/>
    </row>
    <row r="20" spans="1:48" ht="24.9" customHeight="1" x14ac:dyDescent="0.2">
      <c r="A20" s="120"/>
      <c r="B20" s="394" t="s">
        <v>138</v>
      </c>
      <c r="C20" s="395"/>
      <c r="D20" s="395"/>
      <c r="E20" s="396"/>
      <c r="F20" s="125">
        <v>1</v>
      </c>
      <c r="G20" s="397" t="s">
        <v>123</v>
      </c>
      <c r="H20" s="397"/>
      <c r="I20" s="397"/>
      <c r="J20" s="397"/>
      <c r="K20" s="397"/>
      <c r="L20" s="397"/>
      <c r="M20" s="397"/>
      <c r="N20" s="398"/>
      <c r="O20" s="399"/>
      <c r="P20" s="399"/>
      <c r="Q20" s="400"/>
      <c r="R20" s="398"/>
      <c r="S20" s="399"/>
      <c r="T20" s="399"/>
      <c r="U20" s="400"/>
      <c r="V20" s="401"/>
      <c r="W20" s="402"/>
      <c r="X20" s="403"/>
      <c r="Y20" s="401"/>
      <c r="Z20" s="402"/>
      <c r="AA20" s="404"/>
      <c r="AB20" s="120"/>
      <c r="AC20" s="120"/>
      <c r="AD20" s="120"/>
      <c r="AE20" s="120"/>
    </row>
    <row r="21" spans="1:48" ht="24.9" customHeight="1" x14ac:dyDescent="0.2">
      <c r="A21" s="120"/>
      <c r="B21" s="405" t="s">
        <v>202</v>
      </c>
      <c r="C21" s="406"/>
      <c r="D21" s="406"/>
      <c r="E21" s="407"/>
      <c r="F21" s="126">
        <v>2</v>
      </c>
      <c r="G21" s="338" t="s">
        <v>124</v>
      </c>
      <c r="H21" s="338"/>
      <c r="I21" s="338"/>
      <c r="J21" s="338"/>
      <c r="K21" s="338"/>
      <c r="L21" s="338"/>
      <c r="M21" s="338"/>
      <c r="N21" s="345"/>
      <c r="O21" s="346"/>
      <c r="P21" s="346"/>
      <c r="Q21" s="347"/>
      <c r="R21" s="345"/>
      <c r="S21" s="346"/>
      <c r="T21" s="346"/>
      <c r="U21" s="347"/>
      <c r="V21" s="342"/>
      <c r="W21" s="343"/>
      <c r="X21" s="344"/>
      <c r="Y21" s="342"/>
      <c r="Z21" s="343"/>
      <c r="AA21" s="390"/>
      <c r="AB21" s="120"/>
      <c r="AC21" s="120"/>
      <c r="AD21" s="120"/>
      <c r="AE21" s="120"/>
    </row>
    <row r="22" spans="1:48" s="18" customFormat="1" ht="24.9" customHeight="1" x14ac:dyDescent="0.2">
      <c r="A22" s="120"/>
      <c r="B22" s="147" t="s">
        <v>137</v>
      </c>
      <c r="C22" s="129"/>
      <c r="D22" s="129"/>
      <c r="E22" s="130"/>
      <c r="F22" s="127">
        <v>3</v>
      </c>
      <c r="G22" s="338" t="s">
        <v>125</v>
      </c>
      <c r="H22" s="338"/>
      <c r="I22" s="338"/>
      <c r="J22" s="338"/>
      <c r="K22" s="338"/>
      <c r="L22" s="338"/>
      <c r="M22" s="338"/>
      <c r="N22" s="345"/>
      <c r="O22" s="346"/>
      <c r="P22" s="346"/>
      <c r="Q22" s="347"/>
      <c r="R22" s="345"/>
      <c r="S22" s="346"/>
      <c r="T22" s="346"/>
      <c r="U22" s="347"/>
      <c r="V22" s="342"/>
      <c r="W22" s="343"/>
      <c r="X22" s="344"/>
      <c r="Y22" s="342"/>
      <c r="Z22" s="343"/>
      <c r="AA22" s="390"/>
      <c r="AB22" s="120"/>
      <c r="AC22" s="120"/>
      <c r="AD22" s="120"/>
      <c r="AE22" s="120"/>
      <c r="AT22" s="23"/>
      <c r="AU22" s="23"/>
      <c r="AV22" s="23"/>
    </row>
    <row r="23" spans="1:48" ht="24.9" customHeight="1" x14ac:dyDescent="0.2">
      <c r="A23" s="120"/>
      <c r="B23" s="128"/>
      <c r="C23" s="129"/>
      <c r="D23" s="129"/>
      <c r="E23" s="130"/>
      <c r="F23" s="126">
        <v>4</v>
      </c>
      <c r="G23" s="338" t="s">
        <v>126</v>
      </c>
      <c r="H23" s="338"/>
      <c r="I23" s="338"/>
      <c r="J23" s="338"/>
      <c r="K23" s="338"/>
      <c r="L23" s="338"/>
      <c r="M23" s="338"/>
      <c r="N23" s="345"/>
      <c r="O23" s="346"/>
      <c r="P23" s="346"/>
      <c r="Q23" s="347"/>
      <c r="R23" s="345"/>
      <c r="S23" s="346"/>
      <c r="T23" s="346"/>
      <c r="U23" s="347"/>
      <c r="V23" s="342"/>
      <c r="W23" s="343"/>
      <c r="X23" s="344"/>
      <c r="Y23" s="342"/>
      <c r="Z23" s="343"/>
      <c r="AA23" s="390"/>
      <c r="AB23" s="120"/>
      <c r="AC23" s="120"/>
      <c r="AD23" s="120"/>
      <c r="AE23" s="120"/>
      <c r="AT23" s="23"/>
      <c r="AU23" s="23"/>
      <c r="AV23" s="23"/>
    </row>
    <row r="24" spans="1:48" ht="24.9" customHeight="1" x14ac:dyDescent="0.2">
      <c r="A24" s="120"/>
      <c r="B24" s="355"/>
      <c r="C24" s="356"/>
      <c r="D24" s="356"/>
      <c r="E24" s="359"/>
      <c r="F24" s="126">
        <v>5</v>
      </c>
      <c r="G24" s="338" t="s">
        <v>127</v>
      </c>
      <c r="H24" s="338"/>
      <c r="I24" s="338"/>
      <c r="J24" s="338"/>
      <c r="K24" s="338"/>
      <c r="L24" s="338"/>
      <c r="M24" s="338"/>
      <c r="N24" s="345"/>
      <c r="O24" s="346"/>
      <c r="P24" s="346"/>
      <c r="Q24" s="347"/>
      <c r="R24" s="345"/>
      <c r="S24" s="346"/>
      <c r="T24" s="346"/>
      <c r="U24" s="347"/>
      <c r="V24" s="342"/>
      <c r="W24" s="343"/>
      <c r="X24" s="344"/>
      <c r="Y24" s="342"/>
      <c r="Z24" s="343"/>
      <c r="AA24" s="390"/>
      <c r="AB24" s="120"/>
      <c r="AC24" s="120"/>
      <c r="AD24" s="120"/>
      <c r="AE24" s="120"/>
      <c r="AT24" s="23"/>
      <c r="AU24" s="23"/>
      <c r="AV24" s="23"/>
    </row>
    <row r="25" spans="1:48" ht="24.9" customHeight="1" x14ac:dyDescent="0.2">
      <c r="A25" s="120"/>
      <c r="B25" s="144"/>
      <c r="C25" s="145"/>
      <c r="D25" s="145"/>
      <c r="E25" s="146"/>
      <c r="F25" s="126">
        <v>6</v>
      </c>
      <c r="G25" s="338" t="s">
        <v>128</v>
      </c>
      <c r="H25" s="338"/>
      <c r="I25" s="338"/>
      <c r="J25" s="338"/>
      <c r="K25" s="338"/>
      <c r="L25" s="338"/>
      <c r="M25" s="338"/>
      <c r="N25" s="345"/>
      <c r="O25" s="346"/>
      <c r="P25" s="346"/>
      <c r="Q25" s="347"/>
      <c r="R25" s="345"/>
      <c r="S25" s="346"/>
      <c r="T25" s="346"/>
      <c r="U25" s="347"/>
      <c r="V25" s="342"/>
      <c r="W25" s="343"/>
      <c r="X25" s="344"/>
      <c r="Y25" s="342"/>
      <c r="Z25" s="343"/>
      <c r="AA25" s="390"/>
      <c r="AB25" s="120"/>
      <c r="AC25" s="120"/>
      <c r="AD25" s="120"/>
      <c r="AE25" s="120"/>
      <c r="AT25" s="23"/>
      <c r="AU25" s="23"/>
      <c r="AV25" s="23"/>
    </row>
    <row r="26" spans="1:48" ht="24.9" customHeight="1" x14ac:dyDescent="0.2">
      <c r="A26" s="120"/>
      <c r="B26" s="144"/>
      <c r="C26" s="145"/>
      <c r="D26" s="145"/>
      <c r="E26" s="146"/>
      <c r="F26" s="126">
        <v>7</v>
      </c>
      <c r="G26" s="338" t="s">
        <v>129</v>
      </c>
      <c r="H26" s="338"/>
      <c r="I26" s="338"/>
      <c r="J26" s="338"/>
      <c r="K26" s="338"/>
      <c r="L26" s="338"/>
      <c r="M26" s="338"/>
      <c r="N26" s="345"/>
      <c r="O26" s="346"/>
      <c r="P26" s="346"/>
      <c r="Q26" s="347"/>
      <c r="R26" s="345"/>
      <c r="S26" s="346"/>
      <c r="T26" s="346"/>
      <c r="U26" s="347"/>
      <c r="V26" s="342"/>
      <c r="W26" s="343"/>
      <c r="X26" s="344"/>
      <c r="Y26" s="342"/>
      <c r="Z26" s="343"/>
      <c r="AA26" s="390"/>
      <c r="AB26" s="120"/>
      <c r="AC26" s="120"/>
      <c r="AD26" s="120"/>
      <c r="AE26" s="120"/>
      <c r="AT26" s="23"/>
      <c r="AU26" s="23"/>
      <c r="AV26" s="23"/>
    </row>
    <row r="27" spans="1:48" ht="24.9" customHeight="1" x14ac:dyDescent="0.2">
      <c r="A27" s="120"/>
      <c r="B27" s="144"/>
      <c r="C27" s="145"/>
      <c r="D27" s="145"/>
      <c r="E27" s="146"/>
      <c r="F27" s="126">
        <v>8</v>
      </c>
      <c r="G27" s="338" t="s">
        <v>130</v>
      </c>
      <c r="H27" s="338"/>
      <c r="I27" s="338"/>
      <c r="J27" s="338"/>
      <c r="K27" s="338"/>
      <c r="L27" s="338"/>
      <c r="M27" s="338"/>
      <c r="N27" s="345"/>
      <c r="O27" s="346"/>
      <c r="P27" s="346"/>
      <c r="Q27" s="347"/>
      <c r="R27" s="345"/>
      <c r="S27" s="346"/>
      <c r="T27" s="346"/>
      <c r="U27" s="347"/>
      <c r="V27" s="342"/>
      <c r="W27" s="343"/>
      <c r="X27" s="344"/>
      <c r="Y27" s="342"/>
      <c r="Z27" s="343"/>
      <c r="AA27" s="390"/>
      <c r="AB27" s="120"/>
      <c r="AC27" s="120"/>
      <c r="AD27" s="120"/>
      <c r="AE27" s="120"/>
      <c r="AT27" s="23"/>
      <c r="AU27" s="23"/>
      <c r="AV27" s="23"/>
    </row>
    <row r="28" spans="1:48" ht="24.9" customHeight="1" thickBot="1" x14ac:dyDescent="0.25">
      <c r="A28" s="80"/>
      <c r="B28" s="413"/>
      <c r="C28" s="414"/>
      <c r="D28" s="414"/>
      <c r="E28" s="415"/>
      <c r="F28" s="143">
        <v>9</v>
      </c>
      <c r="G28" s="416" t="s">
        <v>131</v>
      </c>
      <c r="H28" s="416"/>
      <c r="I28" s="416"/>
      <c r="J28" s="416"/>
      <c r="K28" s="416"/>
      <c r="L28" s="416"/>
      <c r="M28" s="416"/>
      <c r="N28" s="417"/>
      <c r="O28" s="418"/>
      <c r="P28" s="418"/>
      <c r="Q28" s="419"/>
      <c r="R28" s="420"/>
      <c r="S28" s="421"/>
      <c r="T28" s="421"/>
      <c r="U28" s="422"/>
      <c r="V28" s="423"/>
      <c r="W28" s="424"/>
      <c r="X28" s="425"/>
      <c r="Y28" s="423"/>
      <c r="Z28" s="424"/>
      <c r="AA28" s="426"/>
      <c r="AB28" s="80"/>
      <c r="AC28" s="80"/>
      <c r="AD28" s="84"/>
      <c r="AE28" s="80"/>
      <c r="AT28" s="23"/>
      <c r="AU28" s="23"/>
      <c r="AV28" s="23"/>
    </row>
    <row r="29" spans="1:48" ht="26.1" customHeight="1" thickBot="1" x14ac:dyDescent="0.25">
      <c r="A29" s="80"/>
      <c r="B29" s="131"/>
      <c r="C29" s="131"/>
      <c r="D29" s="131"/>
      <c r="E29" s="131"/>
      <c r="F29" s="132"/>
      <c r="G29" s="133"/>
      <c r="H29" s="133"/>
      <c r="I29" s="133"/>
      <c r="J29" s="133"/>
      <c r="K29" s="133"/>
      <c r="L29" s="133"/>
      <c r="M29" s="133"/>
      <c r="N29" s="134"/>
      <c r="O29" s="134"/>
      <c r="P29" s="134"/>
      <c r="Q29" s="134"/>
      <c r="R29" s="135"/>
      <c r="S29" s="135"/>
      <c r="T29" s="135"/>
      <c r="U29" s="135"/>
      <c r="V29" s="133"/>
      <c r="W29" s="133"/>
      <c r="X29" s="133"/>
      <c r="Y29" s="133"/>
      <c r="Z29" s="133"/>
      <c r="AA29" s="133"/>
      <c r="AB29" s="80"/>
      <c r="AC29" s="80"/>
      <c r="AD29" s="84"/>
      <c r="AE29" s="80"/>
    </row>
    <row r="30" spans="1:48" ht="24.9" customHeight="1" x14ac:dyDescent="0.2">
      <c r="A30" s="80"/>
      <c r="B30" s="394" t="s">
        <v>145</v>
      </c>
      <c r="C30" s="395"/>
      <c r="D30" s="395"/>
      <c r="E30" s="396"/>
      <c r="F30" s="136">
        <v>1</v>
      </c>
      <c r="G30" s="397" t="s">
        <v>123</v>
      </c>
      <c r="H30" s="397"/>
      <c r="I30" s="397"/>
      <c r="J30" s="397"/>
      <c r="K30" s="397"/>
      <c r="L30" s="397"/>
      <c r="M30" s="397"/>
      <c r="N30" s="427"/>
      <c r="O30" s="428"/>
      <c r="P30" s="428"/>
      <c r="Q30" s="429"/>
      <c r="R30" s="401"/>
      <c r="S30" s="402"/>
      <c r="T30" s="402"/>
      <c r="U30" s="403"/>
      <c r="V30" s="398"/>
      <c r="W30" s="399"/>
      <c r="X30" s="400"/>
      <c r="Y30" s="398"/>
      <c r="Z30" s="399"/>
      <c r="AA30" s="430"/>
      <c r="AB30" s="80"/>
      <c r="AC30" s="80"/>
      <c r="AD30" s="84"/>
      <c r="AE30" s="80"/>
    </row>
    <row r="31" spans="1:48" ht="24.9" customHeight="1" x14ac:dyDescent="0.2">
      <c r="A31" s="80"/>
      <c r="B31" s="335" t="s">
        <v>119</v>
      </c>
      <c r="C31" s="336"/>
      <c r="D31" s="336"/>
      <c r="E31" s="337"/>
      <c r="F31" s="127">
        <v>2</v>
      </c>
      <c r="G31" s="338" t="s">
        <v>124</v>
      </c>
      <c r="H31" s="338"/>
      <c r="I31" s="338"/>
      <c r="J31" s="338"/>
      <c r="K31" s="338"/>
      <c r="L31" s="338"/>
      <c r="M31" s="338"/>
      <c r="N31" s="339"/>
      <c r="O31" s="340"/>
      <c r="P31" s="340"/>
      <c r="Q31" s="341"/>
      <c r="R31" s="342"/>
      <c r="S31" s="343"/>
      <c r="T31" s="343"/>
      <c r="U31" s="344"/>
      <c r="V31" s="345"/>
      <c r="W31" s="346"/>
      <c r="X31" s="347"/>
      <c r="Y31" s="345"/>
      <c r="Z31" s="346"/>
      <c r="AA31" s="434"/>
      <c r="AB31" s="133"/>
      <c r="AC31" s="137"/>
      <c r="AD31" s="137"/>
      <c r="AE31" s="80"/>
    </row>
    <row r="32" spans="1:48" ht="24.9" customHeight="1" x14ac:dyDescent="0.2">
      <c r="A32" s="80"/>
      <c r="B32" s="147" t="s">
        <v>137</v>
      </c>
      <c r="C32" s="129"/>
      <c r="D32" s="129"/>
      <c r="E32" s="130"/>
      <c r="F32" s="138">
        <v>3</v>
      </c>
      <c r="G32" s="338" t="s">
        <v>125</v>
      </c>
      <c r="H32" s="338"/>
      <c r="I32" s="338"/>
      <c r="J32" s="338"/>
      <c r="K32" s="338"/>
      <c r="L32" s="338"/>
      <c r="M32" s="338"/>
      <c r="N32" s="357"/>
      <c r="O32" s="358"/>
      <c r="P32" s="358"/>
      <c r="Q32" s="358"/>
      <c r="R32" s="375"/>
      <c r="S32" s="375"/>
      <c r="T32" s="375"/>
      <c r="U32" s="375"/>
      <c r="V32" s="345"/>
      <c r="W32" s="346"/>
      <c r="X32" s="347"/>
      <c r="Y32" s="411"/>
      <c r="Z32" s="411"/>
      <c r="AA32" s="412"/>
      <c r="AB32" s="133"/>
      <c r="AC32" s="137"/>
      <c r="AD32" s="137"/>
      <c r="AE32" s="80"/>
    </row>
    <row r="33" spans="1:31" ht="24.9" customHeight="1" x14ac:dyDescent="0.2">
      <c r="A33" s="80"/>
      <c r="B33" s="128"/>
      <c r="C33" s="129"/>
      <c r="D33" s="129"/>
      <c r="E33" s="130"/>
      <c r="F33" s="138">
        <v>4</v>
      </c>
      <c r="G33" s="338" t="s">
        <v>126</v>
      </c>
      <c r="H33" s="338"/>
      <c r="I33" s="338"/>
      <c r="J33" s="338"/>
      <c r="K33" s="338"/>
      <c r="L33" s="338"/>
      <c r="M33" s="338"/>
      <c r="N33" s="357"/>
      <c r="O33" s="358"/>
      <c r="P33" s="358"/>
      <c r="Q33" s="358"/>
      <c r="R33" s="375"/>
      <c r="S33" s="375"/>
      <c r="T33" s="375"/>
      <c r="U33" s="375"/>
      <c r="V33" s="345"/>
      <c r="W33" s="346"/>
      <c r="X33" s="347"/>
      <c r="Y33" s="411"/>
      <c r="Z33" s="411"/>
      <c r="AA33" s="412"/>
      <c r="AB33" s="133"/>
      <c r="AC33" s="137"/>
      <c r="AD33" s="137"/>
      <c r="AE33" s="80"/>
    </row>
    <row r="34" spans="1:31" ht="24.9" customHeight="1" x14ac:dyDescent="0.2">
      <c r="A34" s="80"/>
      <c r="B34" s="355"/>
      <c r="C34" s="356"/>
      <c r="D34" s="356"/>
      <c r="E34" s="356"/>
      <c r="F34" s="127">
        <v>5</v>
      </c>
      <c r="G34" s="338" t="s">
        <v>127</v>
      </c>
      <c r="H34" s="338"/>
      <c r="I34" s="338"/>
      <c r="J34" s="338"/>
      <c r="K34" s="338"/>
      <c r="L34" s="338"/>
      <c r="M34" s="338"/>
      <c r="N34" s="357"/>
      <c r="O34" s="358"/>
      <c r="P34" s="358"/>
      <c r="Q34" s="358"/>
      <c r="R34" s="375"/>
      <c r="S34" s="375"/>
      <c r="T34" s="375"/>
      <c r="U34" s="375"/>
      <c r="V34" s="345"/>
      <c r="W34" s="346"/>
      <c r="X34" s="347"/>
      <c r="Y34" s="411"/>
      <c r="Z34" s="411"/>
      <c r="AA34" s="412"/>
      <c r="AB34" s="133"/>
      <c r="AC34" s="137"/>
      <c r="AD34" s="137"/>
      <c r="AE34" s="80"/>
    </row>
    <row r="35" spans="1:31" ht="24.9" customHeight="1" thickBot="1" x14ac:dyDescent="0.25">
      <c r="A35" s="80"/>
      <c r="B35" s="413"/>
      <c r="C35" s="414"/>
      <c r="D35" s="414"/>
      <c r="E35" s="415"/>
      <c r="F35" s="139">
        <v>6</v>
      </c>
      <c r="G35" s="416" t="s">
        <v>128</v>
      </c>
      <c r="H35" s="416"/>
      <c r="I35" s="416"/>
      <c r="J35" s="416"/>
      <c r="K35" s="416"/>
      <c r="L35" s="416"/>
      <c r="M35" s="416"/>
      <c r="N35" s="420"/>
      <c r="O35" s="421"/>
      <c r="P35" s="421"/>
      <c r="Q35" s="421"/>
      <c r="R35" s="431"/>
      <c r="S35" s="431"/>
      <c r="T35" s="431"/>
      <c r="U35" s="431"/>
      <c r="V35" s="423"/>
      <c r="W35" s="424"/>
      <c r="X35" s="425"/>
      <c r="Y35" s="432"/>
      <c r="Z35" s="432"/>
      <c r="AA35" s="433"/>
      <c r="AB35" s="133"/>
      <c r="AC35" s="137"/>
      <c r="AD35" s="137"/>
      <c r="AE35" s="80"/>
    </row>
    <row r="36" spans="1:31" ht="26.1" customHeight="1" x14ac:dyDescent="0.2">
      <c r="A36" s="80"/>
      <c r="B36" s="131"/>
      <c r="C36" s="131"/>
      <c r="D36" s="131"/>
      <c r="E36" s="131"/>
      <c r="F36" s="132"/>
      <c r="G36" s="133"/>
      <c r="H36" s="133"/>
      <c r="I36" s="133"/>
      <c r="J36" s="133"/>
      <c r="K36" s="133"/>
      <c r="L36" s="133"/>
      <c r="M36" s="133"/>
      <c r="N36" s="140"/>
      <c r="O36" s="140"/>
      <c r="P36" s="140"/>
      <c r="Q36" s="140"/>
      <c r="R36" s="141"/>
      <c r="S36" s="141"/>
      <c r="T36" s="141"/>
      <c r="U36" s="141"/>
      <c r="V36" s="141"/>
      <c r="W36" s="141"/>
      <c r="X36" s="141"/>
      <c r="Y36" s="142"/>
      <c r="Z36" s="142"/>
      <c r="AA36" s="142"/>
      <c r="AB36" s="133"/>
      <c r="AC36" s="137"/>
      <c r="AD36" s="137"/>
      <c r="AE36" s="80"/>
    </row>
    <row r="37" spans="1:31" ht="26.1" customHeight="1" x14ac:dyDescent="0.2">
      <c r="B37" s="29"/>
      <c r="C37" s="79"/>
      <c r="D37" s="30"/>
      <c r="E37" s="30"/>
      <c r="F37" s="34"/>
      <c r="G37" s="34"/>
      <c r="H37" s="34"/>
      <c r="I37" s="34"/>
      <c r="J37" s="31"/>
      <c r="K37" s="31"/>
      <c r="L37" s="31"/>
      <c r="M37" s="34"/>
      <c r="N37" s="34"/>
      <c r="O37" s="34"/>
      <c r="P37" s="34"/>
      <c r="Q37" s="34"/>
      <c r="R37" s="34"/>
      <c r="S37" s="34"/>
      <c r="T37" s="33"/>
      <c r="U37" s="33"/>
      <c r="V37" s="33"/>
    </row>
    <row r="38" spans="1:31" ht="26.1" customHeight="1" x14ac:dyDescent="0.2">
      <c r="B38" s="29"/>
      <c r="C38" s="79"/>
      <c r="D38" s="30"/>
      <c r="E38" s="30"/>
      <c r="F38" s="34"/>
      <c r="G38" s="34"/>
      <c r="H38" s="34"/>
      <c r="I38" s="34"/>
      <c r="J38" s="31"/>
      <c r="K38" s="31"/>
      <c r="L38" s="31"/>
      <c r="M38" s="34"/>
      <c r="N38" s="34"/>
      <c r="O38" s="34"/>
      <c r="P38" s="34"/>
      <c r="Q38" s="34"/>
      <c r="R38" s="34"/>
      <c r="S38" s="34"/>
      <c r="T38" s="33"/>
      <c r="U38" s="33"/>
      <c r="V38" s="33"/>
    </row>
    <row r="39" spans="1:31" ht="26.1" customHeight="1" x14ac:dyDescent="0.2">
      <c r="B39" s="29"/>
      <c r="C39" s="79"/>
      <c r="D39" s="30"/>
      <c r="E39" s="30"/>
      <c r="F39" s="34"/>
      <c r="G39" s="34"/>
      <c r="H39" s="34"/>
      <c r="I39" s="34"/>
      <c r="J39" s="31"/>
      <c r="K39" s="31"/>
      <c r="L39" s="31"/>
      <c r="M39" s="34"/>
      <c r="N39" s="34"/>
      <c r="O39" s="34"/>
      <c r="P39" s="34"/>
      <c r="Q39" s="34"/>
      <c r="R39" s="34"/>
      <c r="S39" s="34"/>
      <c r="T39" s="33"/>
      <c r="U39" s="33"/>
      <c r="V39" s="33"/>
    </row>
    <row r="40" spans="1:31" ht="26.1" customHeight="1" x14ac:dyDescent="0.2">
      <c r="B40" s="29"/>
      <c r="C40" s="79"/>
      <c r="D40" s="30"/>
      <c r="E40" s="30"/>
      <c r="F40" s="34"/>
      <c r="G40" s="34"/>
      <c r="H40" s="34"/>
      <c r="I40" s="34"/>
      <c r="J40" s="31"/>
      <c r="K40" s="31"/>
      <c r="L40" s="31"/>
      <c r="M40" s="34"/>
      <c r="N40" s="34"/>
      <c r="O40" s="34"/>
      <c r="P40" s="34"/>
      <c r="Q40" s="34"/>
      <c r="R40" s="34"/>
      <c r="S40" s="34"/>
      <c r="T40" s="33"/>
      <c r="U40" s="33"/>
      <c r="V40" s="33"/>
    </row>
    <row r="41" spans="1:31" ht="26.1" customHeight="1" x14ac:dyDescent="0.2">
      <c r="B41" s="29"/>
      <c r="C41" s="79"/>
      <c r="D41" s="30"/>
      <c r="E41" s="30"/>
      <c r="F41" s="34"/>
      <c r="G41" s="34"/>
      <c r="H41" s="34"/>
      <c r="I41" s="34"/>
      <c r="J41" s="31"/>
      <c r="K41" s="31"/>
      <c r="L41" s="31"/>
      <c r="M41" s="34"/>
      <c r="N41" s="34"/>
      <c r="O41" s="34"/>
      <c r="P41" s="34"/>
      <c r="Q41" s="34"/>
      <c r="R41" s="34"/>
      <c r="S41" s="34"/>
      <c r="T41" s="33"/>
      <c r="U41" s="33"/>
      <c r="V41" s="33"/>
    </row>
  </sheetData>
  <mergeCells count="175">
    <mergeCell ref="B35:E35"/>
    <mergeCell ref="G35:M35"/>
    <mergeCell ref="N35:Q35"/>
    <mergeCell ref="R35:U35"/>
    <mergeCell ref="V35:X35"/>
    <mergeCell ref="Y35:AA35"/>
    <mergeCell ref="B34:E34"/>
    <mergeCell ref="G34:M34"/>
    <mergeCell ref="N34:Q34"/>
    <mergeCell ref="R34:U34"/>
    <mergeCell ref="V34:X34"/>
    <mergeCell ref="Y34:AA34"/>
    <mergeCell ref="G32:M32"/>
    <mergeCell ref="N32:Q32"/>
    <mergeCell ref="R32:U32"/>
    <mergeCell ref="V32:X32"/>
    <mergeCell ref="Y32:AA32"/>
    <mergeCell ref="G33:M33"/>
    <mergeCell ref="N33:Q33"/>
    <mergeCell ref="R33:U33"/>
    <mergeCell ref="V33:X33"/>
    <mergeCell ref="Y33:AA33"/>
    <mergeCell ref="B31:E31"/>
    <mergeCell ref="G31:M31"/>
    <mergeCell ref="N31:Q31"/>
    <mergeCell ref="R31:U31"/>
    <mergeCell ref="V31:X31"/>
    <mergeCell ref="Y31:AA31"/>
    <mergeCell ref="Y28:AA28"/>
    <mergeCell ref="B30:E30"/>
    <mergeCell ref="G30:M30"/>
    <mergeCell ref="N30:Q30"/>
    <mergeCell ref="R30:U30"/>
    <mergeCell ref="V30:X30"/>
    <mergeCell ref="Y30:AA30"/>
    <mergeCell ref="G27:M27"/>
    <mergeCell ref="N27:Q27"/>
    <mergeCell ref="R27:U27"/>
    <mergeCell ref="V27:X27"/>
    <mergeCell ref="Y27:AA27"/>
    <mergeCell ref="B28:E28"/>
    <mergeCell ref="G28:M28"/>
    <mergeCell ref="N28:Q28"/>
    <mergeCell ref="R28:U28"/>
    <mergeCell ref="V28:X28"/>
    <mergeCell ref="G25:M25"/>
    <mergeCell ref="N25:Q25"/>
    <mergeCell ref="R25:U25"/>
    <mergeCell ref="V25:X25"/>
    <mergeCell ref="Y25:AA25"/>
    <mergeCell ref="G26:M26"/>
    <mergeCell ref="N26:Q26"/>
    <mergeCell ref="R26:U26"/>
    <mergeCell ref="V26:X26"/>
    <mergeCell ref="Y26:AA26"/>
    <mergeCell ref="B24:E24"/>
    <mergeCell ref="G24:M24"/>
    <mergeCell ref="N24:Q24"/>
    <mergeCell ref="R24:U24"/>
    <mergeCell ref="V24:X24"/>
    <mergeCell ref="Y24:AA24"/>
    <mergeCell ref="G22:M22"/>
    <mergeCell ref="N22:Q22"/>
    <mergeCell ref="R22:U22"/>
    <mergeCell ref="V22:X22"/>
    <mergeCell ref="Y22:AA22"/>
    <mergeCell ref="G23:M23"/>
    <mergeCell ref="N23:Q23"/>
    <mergeCell ref="R23:U23"/>
    <mergeCell ref="V23:X23"/>
    <mergeCell ref="Y23:AA23"/>
    <mergeCell ref="B21:E21"/>
    <mergeCell ref="G21:M21"/>
    <mergeCell ref="N21:Q21"/>
    <mergeCell ref="R21:U21"/>
    <mergeCell ref="V21:X21"/>
    <mergeCell ref="Y21:AA21"/>
    <mergeCell ref="G19:M19"/>
    <mergeCell ref="N19:U19"/>
    <mergeCell ref="V19:X19"/>
    <mergeCell ref="Y19:AA19"/>
    <mergeCell ref="B20:E20"/>
    <mergeCell ref="G20:M20"/>
    <mergeCell ref="N20:Q20"/>
    <mergeCell ref="R20:U20"/>
    <mergeCell ref="V20:X20"/>
    <mergeCell ref="Y20:AA20"/>
    <mergeCell ref="Z16:Z17"/>
    <mergeCell ref="AA16:AA17"/>
    <mergeCell ref="AB16:AB17"/>
    <mergeCell ref="AC16:AC17"/>
    <mergeCell ref="AD16:AD17"/>
    <mergeCell ref="AE16:AE17"/>
    <mergeCell ref="A16:A17"/>
    <mergeCell ref="B16:D17"/>
    <mergeCell ref="T16:V17"/>
    <mergeCell ref="W16:W17"/>
    <mergeCell ref="X16:X17"/>
    <mergeCell ref="Y16:Y17"/>
    <mergeCell ref="Z14:Z15"/>
    <mergeCell ref="AA14:AA15"/>
    <mergeCell ref="AB14:AB15"/>
    <mergeCell ref="AC14:AC15"/>
    <mergeCell ref="AD14:AD15"/>
    <mergeCell ref="AE14:AE15"/>
    <mergeCell ref="A14:A15"/>
    <mergeCell ref="B14:D15"/>
    <mergeCell ref="Q14:S15"/>
    <mergeCell ref="W14:W15"/>
    <mergeCell ref="X14:X15"/>
    <mergeCell ref="Y14:Y15"/>
    <mergeCell ref="Z12:Z13"/>
    <mergeCell ref="AA12:AA13"/>
    <mergeCell ref="AB12:AB13"/>
    <mergeCell ref="AC12:AC13"/>
    <mergeCell ref="AD12:AD13"/>
    <mergeCell ref="AE12:AE13"/>
    <mergeCell ref="A12:A13"/>
    <mergeCell ref="B12:D13"/>
    <mergeCell ref="N12:P13"/>
    <mergeCell ref="W12:W13"/>
    <mergeCell ref="X12:X13"/>
    <mergeCell ref="Y12:Y13"/>
    <mergeCell ref="Z10:Z11"/>
    <mergeCell ref="AA10:AA11"/>
    <mergeCell ref="AB10:AB11"/>
    <mergeCell ref="AC10:AC11"/>
    <mergeCell ref="AD10:AD11"/>
    <mergeCell ref="AE10:AE11"/>
    <mergeCell ref="A10:A11"/>
    <mergeCell ref="B10:D11"/>
    <mergeCell ref="K10:M11"/>
    <mergeCell ref="W10:W11"/>
    <mergeCell ref="X10:X11"/>
    <mergeCell ref="Y10:Y11"/>
    <mergeCell ref="Z8:Z9"/>
    <mergeCell ref="AA8:AA9"/>
    <mergeCell ref="AB8:AB9"/>
    <mergeCell ref="AC8:AC9"/>
    <mergeCell ref="AD8:AD9"/>
    <mergeCell ref="AE8:AE9"/>
    <mergeCell ref="A8:A9"/>
    <mergeCell ref="B8:D9"/>
    <mergeCell ref="H8:J9"/>
    <mergeCell ref="W8:W9"/>
    <mergeCell ref="X8:X9"/>
    <mergeCell ref="Y8:Y9"/>
    <mergeCell ref="Z6:Z7"/>
    <mergeCell ref="AA6:AA7"/>
    <mergeCell ref="AB6:AB7"/>
    <mergeCell ref="AC6:AC7"/>
    <mergeCell ref="AD6:AD7"/>
    <mergeCell ref="AE6:AE7"/>
    <mergeCell ref="A6:A7"/>
    <mergeCell ref="B6:D7"/>
    <mergeCell ref="E6:G7"/>
    <mergeCell ref="W6:W7"/>
    <mergeCell ref="X6:X7"/>
    <mergeCell ref="Y6:Y7"/>
    <mergeCell ref="Y4:Y5"/>
    <mergeCell ref="Z4:Z5"/>
    <mergeCell ref="AA4:AA5"/>
    <mergeCell ref="AB4:AB5"/>
    <mergeCell ref="AC4:AC5"/>
    <mergeCell ref="AD4:AD5"/>
    <mergeCell ref="U2:AE2"/>
    <mergeCell ref="B4:D5"/>
    <mergeCell ref="E4:G5"/>
    <mergeCell ref="H4:J5"/>
    <mergeCell ref="K4:M5"/>
    <mergeCell ref="N4:P5"/>
    <mergeCell ref="Q4:S5"/>
    <mergeCell ref="T4:V5"/>
    <mergeCell ref="W4:W5"/>
    <mergeCell ref="X4:X5"/>
  </mergeCells>
  <phoneticPr fontId="23"/>
  <pageMargins left="0.7" right="0.7" top="0.75" bottom="0.75" header="0.3" footer="0.3"/>
  <pageSetup paperSize="9" scale="5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要項</vt:lpstr>
      <vt:lpstr>予選リーグ戦表</vt:lpstr>
      <vt:lpstr>予選対戦表</vt:lpstr>
      <vt:lpstr>順位決定上位</vt:lpstr>
      <vt:lpstr>順位決定中位</vt:lpstr>
      <vt:lpstr>順位決定下位</vt:lpstr>
      <vt:lpstr>C_</vt:lpstr>
      <vt:lpstr>順位決定下位!Print_Area</vt:lpstr>
      <vt:lpstr>順位決定上位!Print_Area</vt:lpstr>
      <vt:lpstr>順位決定中位!Print_Area</vt:lpstr>
      <vt:lpstr>要項!Print_Area</vt:lpstr>
    </vt:vector>
  </TitlesOfParts>
  <Company>TOYOTA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ai21</dc:creator>
  <cp:lastModifiedBy>izukoutu hiroki</cp:lastModifiedBy>
  <cp:lastPrinted>2023-04-20T23:05:47Z</cp:lastPrinted>
  <dcterms:created xsi:type="dcterms:W3CDTF">2010-01-16T09:22:06Z</dcterms:created>
  <dcterms:modified xsi:type="dcterms:W3CDTF">2023-04-25T01:38:44Z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