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izukoutu hiroki\Desktop\"/>
    </mc:Choice>
  </mc:AlternateContent>
  <xr:revisionPtr revIDLastSave="0" documentId="8_{E1C044C6-F647-49FB-BC90-BB08EA859C52}" xr6:coauthVersionLast="47" xr6:coauthVersionMax="47" xr10:uidLastSave="{00000000-0000-0000-0000-000000000000}"/>
  <bookViews>
    <workbookView xWindow="-108" yWindow="-108" windowWidth="23256" windowHeight="12576" tabRatio="742" activeTab="8" xr2:uid="{00000000-000D-0000-FFFF-FFFF00000000}"/>
  </bookViews>
  <sheets>
    <sheet name="大会要項" sheetId="12" r:id="rId1"/>
    <sheet name="予選Aブロック" sheetId="11" r:id="rId2"/>
    <sheet name="予選Bブロック" sheetId="9" r:id="rId3"/>
    <sheet name="上位案①" sheetId="19" r:id="rId4"/>
    <sheet name="下位案①" sheetId="20" r:id="rId5"/>
    <sheet name="上位案" sheetId="16" r:id="rId6"/>
    <sheet name="中位案" sheetId="18" r:id="rId7"/>
    <sheet name="下位案②" sheetId="22" r:id="rId8"/>
    <sheet name="人工芝" sheetId="23"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5" i="9" l="1"/>
  <c r="AC15" i="9"/>
  <c r="AE7" i="9"/>
  <c r="AC7" i="9"/>
  <c r="Y13" i="9"/>
  <c r="AE11" i="9"/>
  <c r="AC11" i="9"/>
  <c r="R26" i="22" l="1"/>
  <c r="N26" i="22"/>
  <c r="X22" i="22"/>
  <c r="U22" i="22"/>
  <c r="R22" i="22"/>
  <c r="O22" i="22"/>
  <c r="L22" i="22"/>
  <c r="I22" i="22"/>
  <c r="AE22" i="22" s="1"/>
  <c r="F22" i="22"/>
  <c r="AB21" i="22"/>
  <c r="Z21" i="22"/>
  <c r="AA20" i="22"/>
  <c r="U20" i="22"/>
  <c r="R20" i="22"/>
  <c r="O20" i="22"/>
  <c r="L20" i="22"/>
  <c r="I20" i="22"/>
  <c r="F20" i="22"/>
  <c r="AB19" i="22"/>
  <c r="Z19" i="22"/>
  <c r="AA18" i="22" s="1"/>
  <c r="Y19" i="22"/>
  <c r="W19" i="22"/>
  <c r="X18" i="22" s="1"/>
  <c r="R18" i="22"/>
  <c r="O18" i="22"/>
  <c r="L18" i="22"/>
  <c r="I18" i="22"/>
  <c r="F18" i="22"/>
  <c r="AB17" i="22"/>
  <c r="Z17" i="22"/>
  <c r="AA16" i="22" s="1"/>
  <c r="Y17" i="22"/>
  <c r="W17" i="22"/>
  <c r="X16" i="22" s="1"/>
  <c r="V17" i="22"/>
  <c r="T17" i="22"/>
  <c r="U16" i="22"/>
  <c r="O16" i="22"/>
  <c r="L16" i="22"/>
  <c r="I16" i="22"/>
  <c r="F16" i="22"/>
  <c r="AB15" i="22"/>
  <c r="Z15" i="22"/>
  <c r="AA14" i="22" s="1"/>
  <c r="Y15" i="22"/>
  <c r="W15" i="22"/>
  <c r="X14" i="22" s="1"/>
  <c r="V15" i="22"/>
  <c r="T15" i="22"/>
  <c r="U14" i="22" s="1"/>
  <c r="S15" i="22"/>
  <c r="Q15" i="22"/>
  <c r="R14" i="22" s="1"/>
  <c r="L14" i="22"/>
  <c r="I14" i="22"/>
  <c r="F14" i="22"/>
  <c r="AB13" i="22"/>
  <c r="Z13" i="22"/>
  <c r="AA12" i="22" s="1"/>
  <c r="Y13" i="22"/>
  <c r="W13" i="22"/>
  <c r="V13" i="22"/>
  <c r="T13" i="22"/>
  <c r="S13" i="22"/>
  <c r="Q13" i="22"/>
  <c r="P13" i="22"/>
  <c r="N13" i="22"/>
  <c r="O12" i="22" s="1"/>
  <c r="I12" i="22"/>
  <c r="F12" i="22"/>
  <c r="AB11" i="22"/>
  <c r="Z11" i="22"/>
  <c r="AA10" i="22" s="1"/>
  <c r="Y11" i="22"/>
  <c r="W11" i="22"/>
  <c r="X10" i="22" s="1"/>
  <c r="V11" i="22"/>
  <c r="T11" i="22"/>
  <c r="U10" i="22" s="1"/>
  <c r="S11" i="22"/>
  <c r="Q11" i="22"/>
  <c r="R10" i="22" s="1"/>
  <c r="P11" i="22"/>
  <c r="N11" i="22"/>
  <c r="O10" i="22" s="1"/>
  <c r="M11" i="22"/>
  <c r="K11" i="22"/>
  <c r="L10" i="22" s="1"/>
  <c r="F10" i="22"/>
  <c r="AB9" i="22"/>
  <c r="Z9" i="22"/>
  <c r="AA8" i="22" s="1"/>
  <c r="Y9" i="22"/>
  <c r="W9" i="22"/>
  <c r="X8" i="22" s="1"/>
  <c r="V9" i="22"/>
  <c r="T9" i="22"/>
  <c r="U8" i="22" s="1"/>
  <c r="S9" i="22"/>
  <c r="Q9" i="22"/>
  <c r="R8" i="22" s="1"/>
  <c r="P9" i="22"/>
  <c r="N9" i="22"/>
  <c r="O8" i="22" s="1"/>
  <c r="M9" i="22"/>
  <c r="K9" i="22"/>
  <c r="L8" i="22" s="1"/>
  <c r="J9" i="22"/>
  <c r="H9" i="22"/>
  <c r="I8" i="22" s="1"/>
  <c r="Z6" i="22"/>
  <c r="W6" i="22"/>
  <c r="T6" i="22"/>
  <c r="Q6" i="22"/>
  <c r="N6" i="22"/>
  <c r="K6" i="22"/>
  <c r="H6" i="22"/>
  <c r="E6" i="22"/>
  <c r="U12" i="22" l="1"/>
  <c r="AE14" i="22"/>
  <c r="R12" i="22"/>
  <c r="X12" i="22"/>
  <c r="AE12" i="22" s="1"/>
  <c r="AE10" i="22"/>
  <c r="AE8" i="22"/>
  <c r="AD16" i="22"/>
  <c r="AD18" i="22"/>
  <c r="AD20" i="22"/>
  <c r="AE20" i="22"/>
  <c r="AD22" i="22"/>
  <c r="AD14" i="22"/>
  <c r="AE16" i="22"/>
  <c r="AE18" i="22"/>
  <c r="AD8" i="22"/>
  <c r="AD10" i="22"/>
  <c r="AC8" i="22"/>
  <c r="AC10" i="22"/>
  <c r="AC14" i="22"/>
  <c r="AC16" i="22"/>
  <c r="AC18" i="22"/>
  <c r="AC20" i="22"/>
  <c r="AC22" i="22"/>
  <c r="AD12" i="22" l="1"/>
  <c r="AC12" i="22"/>
  <c r="AG12" i="22" s="1"/>
  <c r="AG22" i="22"/>
  <c r="AH22" i="22"/>
  <c r="AF22" i="22"/>
  <c r="AG18" i="22"/>
  <c r="AH18" i="22"/>
  <c r="AF18" i="22"/>
  <c r="AG14" i="22"/>
  <c r="AH14" i="22"/>
  <c r="AF14" i="22"/>
  <c r="AG10" i="22"/>
  <c r="AH10" i="22"/>
  <c r="AF10" i="22"/>
  <c r="AG20" i="22"/>
  <c r="AH20" i="22"/>
  <c r="AF20" i="22"/>
  <c r="AG16" i="22"/>
  <c r="AH16" i="22"/>
  <c r="AF16" i="22"/>
  <c r="AG8" i="22"/>
  <c r="AI8" i="22" s="1"/>
  <c r="AH8" i="22"/>
  <c r="AF8" i="22"/>
  <c r="AH12" i="22" l="1"/>
  <c r="AF12" i="22"/>
  <c r="AI16" i="22"/>
  <c r="AI10" i="22"/>
  <c r="AI18" i="22"/>
  <c r="AK8" i="22"/>
  <c r="AK16" i="22"/>
  <c r="AK10" i="22"/>
  <c r="AJ10" i="22" s="1"/>
  <c r="AK18" i="22"/>
  <c r="AI12" i="22"/>
  <c r="AK12" i="22" s="1"/>
  <c r="AI20" i="22"/>
  <c r="AK20" i="22" s="1"/>
  <c r="AI14" i="22"/>
  <c r="AK14" i="22" s="1"/>
  <c r="AI22" i="22"/>
  <c r="AK22" i="22" s="1"/>
  <c r="AJ14" i="22" l="1"/>
  <c r="AJ12" i="22"/>
  <c r="AJ22" i="22"/>
  <c r="AJ20" i="22"/>
  <c r="AJ18" i="22"/>
  <c r="AJ16" i="22"/>
  <c r="AJ8" i="22"/>
  <c r="S20" i="18" l="1"/>
  <c r="O20" i="18"/>
  <c r="AA16" i="18"/>
  <c r="Z16" i="18"/>
  <c r="Y16" i="18"/>
  <c r="X16" i="18"/>
  <c r="AD16" i="18" s="1"/>
  <c r="AF16" i="18" s="1"/>
  <c r="AE16" i="18" s="1"/>
  <c r="S16" i="18"/>
  <c r="P16" i="18"/>
  <c r="M16" i="18"/>
  <c r="J16" i="18"/>
  <c r="G16" i="18"/>
  <c r="W15" i="18"/>
  <c r="U15" i="18"/>
  <c r="AA14" i="18"/>
  <c r="Z14" i="18"/>
  <c r="Y14" i="18"/>
  <c r="X14" i="18"/>
  <c r="AD14" i="18" s="1"/>
  <c r="AF14" i="18" s="1"/>
  <c r="AE14" i="18" s="1"/>
  <c r="V14" i="18"/>
  <c r="P14" i="18"/>
  <c r="M14" i="18"/>
  <c r="J14" i="18"/>
  <c r="G14" i="18"/>
  <c r="W13" i="18"/>
  <c r="U13" i="18"/>
  <c r="T13" i="18"/>
  <c r="R13" i="18"/>
  <c r="S12" i="18" s="1"/>
  <c r="Z12" i="18"/>
  <c r="Y12" i="18"/>
  <c r="X12" i="18"/>
  <c r="AD12" i="18" s="1"/>
  <c r="AF12" i="18" s="1"/>
  <c r="AE12" i="18" s="1"/>
  <c r="V12" i="18"/>
  <c r="M12" i="18"/>
  <c r="J12" i="18"/>
  <c r="G12" i="18"/>
  <c r="W11" i="18"/>
  <c r="U11" i="18"/>
  <c r="V10" i="18" s="1"/>
  <c r="T11" i="18"/>
  <c r="R11" i="18"/>
  <c r="S10" i="18" s="1"/>
  <c r="Q11" i="18"/>
  <c r="O11" i="18"/>
  <c r="P10" i="18" s="1"/>
  <c r="Z10" i="18"/>
  <c r="Y10" i="18"/>
  <c r="X10" i="18"/>
  <c r="AD10" i="18" s="1"/>
  <c r="AF10" i="18" s="1"/>
  <c r="AE10" i="18" s="1"/>
  <c r="J10" i="18"/>
  <c r="G10" i="18"/>
  <c r="W9" i="18"/>
  <c r="U9" i="18"/>
  <c r="T9" i="18"/>
  <c r="R9" i="18"/>
  <c r="S8" i="18" s="1"/>
  <c r="Q9" i="18"/>
  <c r="O9" i="18"/>
  <c r="N9" i="18"/>
  <c r="L9" i="18"/>
  <c r="M8" i="18" s="1"/>
  <c r="Z8" i="18"/>
  <c r="Y8" i="18"/>
  <c r="X8" i="18"/>
  <c r="AD8" i="18" s="1"/>
  <c r="AF8" i="18" s="1"/>
  <c r="AE8" i="18" s="1"/>
  <c r="V8" i="18"/>
  <c r="P8" i="18"/>
  <c r="G8" i="18"/>
  <c r="W7" i="18"/>
  <c r="U7" i="18"/>
  <c r="T7" i="18"/>
  <c r="R7" i="18"/>
  <c r="S6" i="18" s="1"/>
  <c r="Q7" i="18"/>
  <c r="O7" i="18"/>
  <c r="N7" i="18"/>
  <c r="L7" i="18"/>
  <c r="M6" i="18" s="1"/>
  <c r="K7" i="18"/>
  <c r="I7" i="18"/>
  <c r="AA6" i="18"/>
  <c r="Z6" i="18"/>
  <c r="Y6" i="18"/>
  <c r="X6" i="18"/>
  <c r="AD6" i="18" s="1"/>
  <c r="AF6" i="18" s="1"/>
  <c r="AE6" i="18" s="1"/>
  <c r="V6" i="18"/>
  <c r="P6" i="18"/>
  <c r="J6" i="18"/>
  <c r="U4" i="18"/>
  <c r="R4" i="18"/>
  <c r="O4" i="18"/>
  <c r="L4" i="18"/>
  <c r="I4" i="18"/>
  <c r="F4" i="18"/>
  <c r="AD24" i="19"/>
  <c r="AA24" i="19"/>
  <c r="X24" i="19"/>
  <c r="U24" i="19"/>
  <c r="R24" i="19"/>
  <c r="O24" i="19"/>
  <c r="L24" i="19"/>
  <c r="I24" i="19"/>
  <c r="F24" i="19"/>
  <c r="AH23" i="19"/>
  <c r="AF23" i="19"/>
  <c r="AG22" i="19"/>
  <c r="AA22" i="19"/>
  <c r="X22" i="19"/>
  <c r="U22" i="19"/>
  <c r="R22" i="19"/>
  <c r="O22" i="19"/>
  <c r="L22" i="19"/>
  <c r="I22" i="19"/>
  <c r="F22" i="19"/>
  <c r="AK22" i="19" s="1"/>
  <c r="AH21" i="19"/>
  <c r="AF21" i="19"/>
  <c r="AG20" i="19" s="1"/>
  <c r="AE21" i="19"/>
  <c r="AC21" i="19"/>
  <c r="AD20" i="19" s="1"/>
  <c r="X20" i="19"/>
  <c r="U20" i="19"/>
  <c r="R20" i="19"/>
  <c r="O20" i="19"/>
  <c r="L20" i="19"/>
  <c r="I20" i="19"/>
  <c r="F20" i="19"/>
  <c r="AH19" i="19"/>
  <c r="AF19" i="19"/>
  <c r="AE19" i="19"/>
  <c r="AC19" i="19"/>
  <c r="AB19" i="19"/>
  <c r="Z19" i="19"/>
  <c r="AA18" i="19" s="1"/>
  <c r="AG18" i="19"/>
  <c r="AD18" i="19"/>
  <c r="U18" i="19"/>
  <c r="R18" i="19"/>
  <c r="O18" i="19"/>
  <c r="L18" i="19"/>
  <c r="I18" i="19"/>
  <c r="F18" i="19"/>
  <c r="AH17" i="19"/>
  <c r="AF17" i="19"/>
  <c r="AE17" i="19"/>
  <c r="AC17" i="19"/>
  <c r="AD16" i="19" s="1"/>
  <c r="AB17" i="19"/>
  <c r="Z17" i="19"/>
  <c r="Y17" i="19"/>
  <c r="W17" i="19"/>
  <c r="AG16" i="19"/>
  <c r="AA16" i="19"/>
  <c r="X16" i="19"/>
  <c r="R16" i="19"/>
  <c r="O16" i="19"/>
  <c r="L16" i="19"/>
  <c r="I16" i="19"/>
  <c r="F16" i="19"/>
  <c r="AH15" i="19"/>
  <c r="AF15" i="19"/>
  <c r="AE15" i="19"/>
  <c r="AC15" i="19"/>
  <c r="AB15" i="19"/>
  <c r="Z15" i="19"/>
  <c r="AA14" i="19" s="1"/>
  <c r="Y15" i="19"/>
  <c r="W15" i="19"/>
  <c r="V15" i="19"/>
  <c r="T15" i="19"/>
  <c r="AG14" i="19"/>
  <c r="AD14" i="19"/>
  <c r="X14" i="19"/>
  <c r="U14" i="19"/>
  <c r="O14" i="19"/>
  <c r="L14" i="19"/>
  <c r="I14" i="19"/>
  <c r="F14" i="19"/>
  <c r="AH13" i="19"/>
  <c r="AF13" i="19"/>
  <c r="AE13" i="19"/>
  <c r="AC13" i="19"/>
  <c r="AD12" i="19" s="1"/>
  <c r="AB13" i="19"/>
  <c r="Z13" i="19"/>
  <c r="Y13" i="19"/>
  <c r="W13" i="19"/>
  <c r="V13" i="19"/>
  <c r="T13" i="19"/>
  <c r="S13" i="19"/>
  <c r="Q13" i="19"/>
  <c r="R12" i="19" s="1"/>
  <c r="AG12" i="19"/>
  <c r="AA12" i="19"/>
  <c r="X12" i="19"/>
  <c r="U12" i="19"/>
  <c r="L12" i="19"/>
  <c r="I12" i="19"/>
  <c r="F12" i="19"/>
  <c r="AH11" i="19"/>
  <c r="AF11" i="19"/>
  <c r="AE11" i="19"/>
  <c r="AC11" i="19"/>
  <c r="AB11" i="19"/>
  <c r="Z11" i="19"/>
  <c r="AA10" i="19" s="1"/>
  <c r="Y11" i="19"/>
  <c r="W11" i="19"/>
  <c r="V11" i="19"/>
  <c r="T11" i="19"/>
  <c r="S11" i="19"/>
  <c r="Q11" i="19"/>
  <c r="P11" i="19"/>
  <c r="N11" i="19"/>
  <c r="O10" i="19" s="1"/>
  <c r="AG10" i="19"/>
  <c r="AD10" i="19"/>
  <c r="X10" i="19"/>
  <c r="U10" i="19"/>
  <c r="R10" i="19"/>
  <c r="I10" i="19"/>
  <c r="F10" i="19"/>
  <c r="AH9" i="19"/>
  <c r="AF9" i="19"/>
  <c r="AE9" i="19"/>
  <c r="AC9" i="19"/>
  <c r="AD8" i="19" s="1"/>
  <c r="AB9" i="19"/>
  <c r="Z9" i="19"/>
  <c r="Y9" i="19"/>
  <c r="W9" i="19"/>
  <c r="V9" i="19"/>
  <c r="T9" i="19"/>
  <c r="S9" i="19"/>
  <c r="Q9" i="19"/>
  <c r="R8" i="19" s="1"/>
  <c r="P9" i="19"/>
  <c r="N9" i="19"/>
  <c r="M9" i="19"/>
  <c r="K9" i="19"/>
  <c r="AG8" i="19"/>
  <c r="AA8" i="19"/>
  <c r="X8" i="19"/>
  <c r="U8" i="19"/>
  <c r="O8" i="19"/>
  <c r="L8" i="19"/>
  <c r="F8" i="19"/>
  <c r="AH7" i="19"/>
  <c r="AF7" i="19"/>
  <c r="AE7" i="19"/>
  <c r="AC7" i="19"/>
  <c r="AB7" i="19"/>
  <c r="Z7" i="19"/>
  <c r="AA6" i="19" s="1"/>
  <c r="Y7" i="19"/>
  <c r="W7" i="19"/>
  <c r="V7" i="19"/>
  <c r="T7" i="19"/>
  <c r="S7" i="19"/>
  <c r="Q7" i="19"/>
  <c r="P7" i="19"/>
  <c r="N7" i="19"/>
  <c r="O6" i="19" s="1"/>
  <c r="M7" i="19"/>
  <c r="K7" i="19"/>
  <c r="J7" i="19"/>
  <c r="H7" i="19"/>
  <c r="AG6" i="19"/>
  <c r="AD6" i="19"/>
  <c r="X6" i="19"/>
  <c r="U6" i="19"/>
  <c r="R6" i="19"/>
  <c r="L6" i="19"/>
  <c r="I6" i="19"/>
  <c r="AF4" i="19"/>
  <c r="AC4" i="19"/>
  <c r="Z4" i="19"/>
  <c r="W4" i="19"/>
  <c r="T4" i="19"/>
  <c r="Q4" i="19"/>
  <c r="N4" i="19"/>
  <c r="K4" i="19"/>
  <c r="H4" i="19"/>
  <c r="E4" i="19"/>
  <c r="AA22" i="20"/>
  <c r="X22" i="20"/>
  <c r="U22" i="20"/>
  <c r="R22" i="20"/>
  <c r="O22" i="20"/>
  <c r="L22" i="20"/>
  <c r="I22" i="20"/>
  <c r="F22" i="20"/>
  <c r="AE21" i="20"/>
  <c r="AC21" i="20"/>
  <c r="AD20" i="20" s="1"/>
  <c r="X20" i="20"/>
  <c r="U20" i="20"/>
  <c r="R20" i="20"/>
  <c r="O20" i="20"/>
  <c r="L20" i="20"/>
  <c r="I20" i="20"/>
  <c r="F20" i="20"/>
  <c r="AE19" i="20"/>
  <c r="AC19" i="20"/>
  <c r="AD18" i="20" s="1"/>
  <c r="AB19" i="20"/>
  <c r="Z19" i="20"/>
  <c r="AA18" i="20"/>
  <c r="U18" i="20"/>
  <c r="R18" i="20"/>
  <c r="O18" i="20"/>
  <c r="L18" i="20"/>
  <c r="I18" i="20"/>
  <c r="F18" i="20"/>
  <c r="AE17" i="20"/>
  <c r="AC17" i="20"/>
  <c r="AD16" i="20" s="1"/>
  <c r="AB17" i="20"/>
  <c r="Z17" i="20"/>
  <c r="Y17" i="20"/>
  <c r="W17" i="20"/>
  <c r="X16" i="20" s="1"/>
  <c r="AA16" i="20"/>
  <c r="R16" i="20"/>
  <c r="O16" i="20"/>
  <c r="L16" i="20"/>
  <c r="I16" i="20"/>
  <c r="F16" i="20"/>
  <c r="AE15" i="20"/>
  <c r="AC15" i="20"/>
  <c r="AD14" i="20" s="1"/>
  <c r="AB15" i="20"/>
  <c r="Z15" i="20"/>
  <c r="Y15" i="20"/>
  <c r="W15" i="20"/>
  <c r="X14" i="20" s="1"/>
  <c r="V15" i="20"/>
  <c r="T15" i="20"/>
  <c r="AA14" i="20"/>
  <c r="U14" i="20"/>
  <c r="O14" i="20"/>
  <c r="L14" i="20"/>
  <c r="I14" i="20"/>
  <c r="F14" i="20"/>
  <c r="AE13" i="20"/>
  <c r="AC13" i="20"/>
  <c r="AD12" i="20" s="1"/>
  <c r="AB13" i="20"/>
  <c r="Z13" i="20"/>
  <c r="AA12" i="20" s="1"/>
  <c r="Y13" i="20"/>
  <c r="W13" i="20"/>
  <c r="X12" i="20" s="1"/>
  <c r="V13" i="20"/>
  <c r="T13" i="20"/>
  <c r="S13" i="20"/>
  <c r="Q13" i="20"/>
  <c r="R12" i="20" s="1"/>
  <c r="U12" i="20"/>
  <c r="L12" i="20"/>
  <c r="I12" i="20"/>
  <c r="F12" i="20"/>
  <c r="AE11" i="20"/>
  <c r="AC11" i="20"/>
  <c r="AD10" i="20" s="1"/>
  <c r="AB11" i="20"/>
  <c r="Z11" i="20"/>
  <c r="Y11" i="20"/>
  <c r="W11" i="20"/>
  <c r="X10" i="20" s="1"/>
  <c r="V11" i="20"/>
  <c r="T11" i="20"/>
  <c r="S11" i="20"/>
  <c r="Q11" i="20"/>
  <c r="R10" i="20" s="1"/>
  <c r="P11" i="20"/>
  <c r="N11" i="20"/>
  <c r="AA10" i="20"/>
  <c r="U10" i="20"/>
  <c r="O10" i="20"/>
  <c r="I10" i="20"/>
  <c r="F10" i="20"/>
  <c r="AE9" i="20"/>
  <c r="AC9" i="20"/>
  <c r="AD8" i="20" s="1"/>
  <c r="AB9" i="20"/>
  <c r="Z9" i="20"/>
  <c r="AA8" i="20" s="1"/>
  <c r="Y9" i="20"/>
  <c r="W9" i="20"/>
  <c r="X8" i="20" s="1"/>
  <c r="V9" i="20"/>
  <c r="T9" i="20"/>
  <c r="S9" i="20"/>
  <c r="Q9" i="20"/>
  <c r="R8" i="20" s="1"/>
  <c r="P9" i="20"/>
  <c r="N9" i="20"/>
  <c r="O8" i="20" s="1"/>
  <c r="AH8" i="20" s="1"/>
  <c r="M9" i="20"/>
  <c r="K9" i="20"/>
  <c r="L8" i="20" s="1"/>
  <c r="U8" i="20"/>
  <c r="F8" i="20"/>
  <c r="AE7" i="20"/>
  <c r="AC7" i="20"/>
  <c r="AD6" i="20" s="1"/>
  <c r="AB7" i="20"/>
  <c r="Z7" i="20"/>
  <c r="Y7" i="20"/>
  <c r="W7" i="20"/>
  <c r="X6" i="20" s="1"/>
  <c r="V7" i="20"/>
  <c r="T7" i="20"/>
  <c r="S7" i="20"/>
  <c r="Q7" i="20"/>
  <c r="R6" i="20" s="1"/>
  <c r="P7" i="20"/>
  <c r="N7" i="20"/>
  <c r="M7" i="20"/>
  <c r="K7" i="20"/>
  <c r="L6" i="20" s="1"/>
  <c r="J7" i="20"/>
  <c r="H7" i="20"/>
  <c r="AA6" i="20"/>
  <c r="U6" i="20"/>
  <c r="O6" i="20"/>
  <c r="I6" i="20"/>
  <c r="AH23" i="9"/>
  <c r="AF23" i="9"/>
  <c r="AD24" i="9"/>
  <c r="AH21" i="9"/>
  <c r="AF21" i="9"/>
  <c r="AF19" i="9"/>
  <c r="AE19" i="9"/>
  <c r="AE17" i="9"/>
  <c r="AC19" i="9"/>
  <c r="AG22" i="9"/>
  <c r="AH16" i="20" l="1"/>
  <c r="AH22" i="20"/>
  <c r="AK10" i="19"/>
  <c r="AK18" i="19"/>
  <c r="AC10" i="18"/>
  <c r="AG10" i="20"/>
  <c r="AC6" i="18"/>
  <c r="AC14" i="18"/>
  <c r="AC16" i="18"/>
  <c r="AH18" i="20"/>
  <c r="AK6" i="19"/>
  <c r="AK8" i="19"/>
  <c r="AK14" i="19"/>
  <c r="AG12" i="20"/>
  <c r="AH14" i="20"/>
  <c r="AG20" i="20"/>
  <c r="AA8" i="18"/>
  <c r="AA12" i="18"/>
  <c r="AH10" i="20"/>
  <c r="AH6" i="20"/>
  <c r="AG18" i="20"/>
  <c r="AG22" i="20"/>
  <c r="AJ8" i="19"/>
  <c r="AJ12" i="19"/>
  <c r="AJ16" i="19"/>
  <c r="AJ20" i="19"/>
  <c r="AJ24" i="19"/>
  <c r="AC8" i="18"/>
  <c r="AA10" i="18"/>
  <c r="AC12" i="18"/>
  <c r="AB6" i="18"/>
  <c r="AB8" i="18"/>
  <c r="AB10" i="18"/>
  <c r="AB12" i="18"/>
  <c r="AB14" i="18"/>
  <c r="AB16" i="18"/>
  <c r="AJ6" i="19"/>
  <c r="AI8" i="19"/>
  <c r="AJ10" i="19"/>
  <c r="AI12" i="19"/>
  <c r="AK12" i="19"/>
  <c r="AJ14" i="19"/>
  <c r="AI16" i="19"/>
  <c r="AK16" i="19"/>
  <c r="AJ18" i="19"/>
  <c r="AI20" i="19"/>
  <c r="AK20" i="19"/>
  <c r="AJ22" i="19"/>
  <c r="AI24" i="19"/>
  <c r="AK24" i="19"/>
  <c r="AI6" i="19"/>
  <c r="AI10" i="19"/>
  <c r="AI14" i="19"/>
  <c r="AI18" i="19"/>
  <c r="AI22" i="19"/>
  <c r="AG6" i="20"/>
  <c r="AF6" i="20"/>
  <c r="AG8" i="20"/>
  <c r="AF8" i="20"/>
  <c r="AH12" i="20"/>
  <c r="AG14" i="20"/>
  <c r="AG16" i="20"/>
  <c r="AH20" i="20"/>
  <c r="AF10" i="20"/>
  <c r="AF12" i="20"/>
  <c r="AF14" i="20"/>
  <c r="AF16" i="20"/>
  <c r="AF18" i="20"/>
  <c r="AF20" i="20"/>
  <c r="AF22" i="20"/>
  <c r="I22" i="9"/>
  <c r="AC4" i="20"/>
  <c r="Z4" i="20"/>
  <c r="W4" i="20"/>
  <c r="T4" i="20"/>
  <c r="Q4" i="20"/>
  <c r="N4" i="20"/>
  <c r="K4" i="20"/>
  <c r="H4" i="20"/>
  <c r="E4" i="20"/>
  <c r="Q5" i="16"/>
  <c r="AC4" i="9"/>
  <c r="AA22" i="9"/>
  <c r="F22" i="9"/>
  <c r="L22" i="9"/>
  <c r="O22" i="9"/>
  <c r="R22" i="9"/>
  <c r="U22" i="9"/>
  <c r="X22" i="9"/>
  <c r="AC21" i="9"/>
  <c r="AE21" i="9"/>
  <c r="AC9" i="9"/>
  <c r="AE9" i="9"/>
  <c r="AC13" i="9"/>
  <c r="AE13" i="9"/>
  <c r="AC17" i="9"/>
  <c r="AD18" i="9"/>
  <c r="R17" i="16"/>
  <c r="O17" i="16"/>
  <c r="L17" i="16"/>
  <c r="I17" i="16"/>
  <c r="F17" i="16"/>
  <c r="V16" i="16"/>
  <c r="T16" i="16"/>
  <c r="O15" i="16"/>
  <c r="L15" i="16"/>
  <c r="I15" i="16"/>
  <c r="F15" i="16"/>
  <c r="V14" i="16"/>
  <c r="T14" i="16"/>
  <c r="U13" i="16" s="1"/>
  <c r="S14" i="16"/>
  <c r="Q14" i="16"/>
  <c r="L13" i="16"/>
  <c r="I13" i="16"/>
  <c r="F13" i="16"/>
  <c r="V12" i="16"/>
  <c r="T12" i="16"/>
  <c r="S12" i="16"/>
  <c r="Q12" i="16"/>
  <c r="P12" i="16"/>
  <c r="N12" i="16"/>
  <c r="I11" i="16"/>
  <c r="F11" i="16"/>
  <c r="V10" i="16"/>
  <c r="T10" i="16"/>
  <c r="U9" i="16" s="1"/>
  <c r="S10" i="16"/>
  <c r="Q10" i="16"/>
  <c r="R9" i="16" s="1"/>
  <c r="P10" i="16"/>
  <c r="N10" i="16"/>
  <c r="M10" i="16"/>
  <c r="K10" i="16"/>
  <c r="L9" i="16" s="1"/>
  <c r="F9" i="16"/>
  <c r="V8" i="16"/>
  <c r="T8" i="16"/>
  <c r="U7" i="16" s="1"/>
  <c r="S8" i="16"/>
  <c r="Q8" i="16"/>
  <c r="R7" i="16" s="1"/>
  <c r="P8" i="16"/>
  <c r="N8" i="16"/>
  <c r="O7" i="16" s="1"/>
  <c r="M8" i="16"/>
  <c r="K8" i="16"/>
  <c r="L7" i="16" s="1"/>
  <c r="J8" i="16"/>
  <c r="H8" i="16"/>
  <c r="T5" i="16"/>
  <c r="N5" i="16"/>
  <c r="K5" i="16"/>
  <c r="H5" i="16"/>
  <c r="E5" i="16"/>
  <c r="R13" i="16" l="1"/>
  <c r="AD6" i="9"/>
  <c r="AO18" i="19"/>
  <c r="AM18" i="19"/>
  <c r="AN18" i="19"/>
  <c r="AL18" i="19"/>
  <c r="AO10" i="19"/>
  <c r="AM10" i="19"/>
  <c r="AN10" i="19"/>
  <c r="AL10" i="19"/>
  <c r="AN20" i="19"/>
  <c r="AL20" i="19"/>
  <c r="AO20" i="19"/>
  <c r="AM20" i="19"/>
  <c r="AN12" i="19"/>
  <c r="AL12" i="19"/>
  <c r="AO12" i="19"/>
  <c r="AM12" i="19"/>
  <c r="AN8" i="19"/>
  <c r="AL8" i="19"/>
  <c r="AO8" i="19"/>
  <c r="AM8" i="19"/>
  <c r="AO22" i="19"/>
  <c r="AM22" i="19"/>
  <c r="AN22" i="19"/>
  <c r="AL22" i="19"/>
  <c r="AO14" i="19"/>
  <c r="AM14" i="19"/>
  <c r="AN14" i="19"/>
  <c r="AL14" i="19"/>
  <c r="AO6" i="19"/>
  <c r="AM6" i="19"/>
  <c r="AN6" i="19"/>
  <c r="AL6" i="19"/>
  <c r="AN24" i="19"/>
  <c r="AL24" i="19"/>
  <c r="AO24" i="19"/>
  <c r="AM24" i="19"/>
  <c r="AN16" i="19"/>
  <c r="AL16" i="19"/>
  <c r="AO16" i="19"/>
  <c r="AM16" i="19"/>
  <c r="AD10" i="9"/>
  <c r="AD8" i="9"/>
  <c r="AJ22" i="9"/>
  <c r="AI22" i="9"/>
  <c r="AK22" i="9"/>
  <c r="AK20" i="20"/>
  <c r="AI20" i="20"/>
  <c r="AL20" i="20"/>
  <c r="AJ20" i="20"/>
  <c r="AK16" i="20"/>
  <c r="AI16" i="20"/>
  <c r="AL16" i="20"/>
  <c r="AJ16" i="20"/>
  <c r="AK12" i="20"/>
  <c r="AI12" i="20"/>
  <c r="AL12" i="20"/>
  <c r="AJ12" i="20"/>
  <c r="AK8" i="20"/>
  <c r="AI8" i="20"/>
  <c r="AL8" i="20"/>
  <c r="AJ8" i="20"/>
  <c r="AK6" i="20"/>
  <c r="AI6" i="20"/>
  <c r="AJ6" i="20"/>
  <c r="AL6" i="20"/>
  <c r="AK22" i="20"/>
  <c r="AI22" i="20"/>
  <c r="AL22" i="20"/>
  <c r="AJ22" i="20"/>
  <c r="AK18" i="20"/>
  <c r="AI18" i="20"/>
  <c r="AL18" i="20"/>
  <c r="AJ18" i="20"/>
  <c r="AK14" i="20"/>
  <c r="AI14" i="20"/>
  <c r="AL14" i="20"/>
  <c r="AJ14" i="20"/>
  <c r="AK10" i="20"/>
  <c r="AI10" i="20"/>
  <c r="AL10" i="20"/>
  <c r="AJ10" i="20"/>
  <c r="AD16" i="9"/>
  <c r="AN14" i="20"/>
  <c r="AM14" i="20" s="1"/>
  <c r="AN18" i="20"/>
  <c r="AM18" i="20" s="1"/>
  <c r="AN10" i="20"/>
  <c r="AM10" i="20" s="1"/>
  <c r="AN12" i="20"/>
  <c r="AM12" i="20" s="1"/>
  <c r="AN16" i="20"/>
  <c r="AM16" i="20" s="1"/>
  <c r="AN22" i="20"/>
  <c r="AM22" i="20" s="1"/>
  <c r="AN8" i="20"/>
  <c r="AM8" i="20" s="1"/>
  <c r="AN20" i="20"/>
  <c r="AM20" i="20" s="1"/>
  <c r="AQ24" i="19"/>
  <c r="AP24" i="19" s="1"/>
  <c r="AQ6" i="19"/>
  <c r="AP6" i="19" s="1"/>
  <c r="AQ8" i="19"/>
  <c r="AP8" i="19" s="1"/>
  <c r="U15" i="16"/>
  <c r="W15" i="16" s="1"/>
  <c r="O11" i="16"/>
  <c r="R11" i="16"/>
  <c r="I7" i="16"/>
  <c r="AD14" i="9"/>
  <c r="AD12" i="9"/>
  <c r="AD20" i="9"/>
  <c r="O9" i="16"/>
  <c r="X9" i="16" s="1"/>
  <c r="U11" i="16"/>
  <c r="X17" i="16"/>
  <c r="X13" i="16"/>
  <c r="Y7" i="16"/>
  <c r="X7" i="16"/>
  <c r="Y9" i="16"/>
  <c r="W13" i="16"/>
  <c r="Y13" i="16"/>
  <c r="X15" i="16"/>
  <c r="W17" i="16"/>
  <c r="Y17" i="16"/>
  <c r="W7" i="16"/>
  <c r="W11" i="16"/>
  <c r="Y11" i="16" l="1"/>
  <c r="Y15" i="16"/>
  <c r="AN22" i="9"/>
  <c r="AM22" i="9"/>
  <c r="AN6" i="20"/>
  <c r="AM6" i="20" s="1"/>
  <c r="AQ14" i="19"/>
  <c r="AP14" i="19" s="1"/>
  <c r="AQ18" i="19"/>
  <c r="AP18" i="19" s="1"/>
  <c r="AQ12" i="19"/>
  <c r="AP12" i="19" s="1"/>
  <c r="AQ16" i="19"/>
  <c r="AP16" i="19" s="1"/>
  <c r="AQ20" i="19"/>
  <c r="AP20" i="19" s="1"/>
  <c r="AQ22" i="19"/>
  <c r="AP22" i="19" s="1"/>
  <c r="AQ10" i="19"/>
  <c r="AP10" i="19" s="1"/>
  <c r="W9" i="16"/>
  <c r="AB9" i="16" s="1"/>
  <c r="AL22" i="9"/>
  <c r="X11" i="16"/>
  <c r="Z11" i="16" s="1"/>
  <c r="AA15" i="16"/>
  <c r="AB15" i="16"/>
  <c r="Z15" i="16"/>
  <c r="AA7" i="16"/>
  <c r="AB7" i="16"/>
  <c r="AC7" i="16" s="1"/>
  <c r="Z7" i="16"/>
  <c r="AB17" i="16"/>
  <c r="Z17" i="16"/>
  <c r="AA17" i="16"/>
  <c r="Z9" i="16"/>
  <c r="AA9" i="16"/>
  <c r="AA11" i="16"/>
  <c r="AB11" i="16"/>
  <c r="AB13" i="16"/>
  <c r="Z13" i="16"/>
  <c r="AA13" i="16"/>
  <c r="AC17" i="16" l="1"/>
  <c r="AO22" i="9"/>
  <c r="AQ22" i="9" s="1"/>
  <c r="AC9" i="16"/>
  <c r="AC13" i="16"/>
  <c r="AC15" i="16"/>
  <c r="AC11" i="16"/>
  <c r="R21" i="16"/>
  <c r="N21" i="16"/>
  <c r="W13" i="9" l="1"/>
  <c r="Y9" i="9"/>
  <c r="W9" i="9"/>
  <c r="Y7" i="9" l="1"/>
  <c r="W7" i="9"/>
  <c r="Y7" i="11"/>
  <c r="AE9" i="16" l="1"/>
  <c r="AE17" i="16"/>
  <c r="W11" i="11"/>
  <c r="Y11" i="11"/>
  <c r="W9" i="11"/>
  <c r="Y9" i="11"/>
  <c r="AE15" i="16" l="1"/>
  <c r="AE7" i="16"/>
  <c r="AE13" i="16"/>
  <c r="AE11" i="16"/>
  <c r="Z17" i="9"/>
  <c r="Y13" i="11"/>
  <c r="T15" i="11"/>
  <c r="W13" i="11"/>
  <c r="AD11" i="16" l="1"/>
  <c r="AD7" i="16"/>
  <c r="AD13" i="16"/>
  <c r="AD9" i="16"/>
  <c r="AD15" i="16"/>
  <c r="AD17" i="16"/>
  <c r="AH19" i="9"/>
  <c r="Z19" i="11"/>
  <c r="AB19" i="11"/>
  <c r="AB19" i="9"/>
  <c r="Y11" i="9"/>
  <c r="W11" i="9"/>
  <c r="Q13" i="9"/>
  <c r="T13" i="9"/>
  <c r="X10" i="11"/>
  <c r="X8" i="11"/>
  <c r="W7" i="11"/>
  <c r="X6" i="11" s="1"/>
  <c r="X12" i="11"/>
  <c r="AA22" i="11"/>
  <c r="X22" i="11"/>
  <c r="U22" i="11"/>
  <c r="R22" i="11"/>
  <c r="O22" i="11"/>
  <c r="L22" i="11"/>
  <c r="I22" i="11"/>
  <c r="F22" i="11"/>
  <c r="AE21" i="11"/>
  <c r="AC21" i="11"/>
  <c r="X20" i="11"/>
  <c r="U20" i="11"/>
  <c r="R20" i="11"/>
  <c r="O20" i="11"/>
  <c r="L20" i="11"/>
  <c r="I20" i="11"/>
  <c r="F20" i="11"/>
  <c r="AE19" i="11"/>
  <c r="AC19" i="11"/>
  <c r="U18" i="11"/>
  <c r="R18" i="11"/>
  <c r="O18" i="11"/>
  <c r="L18" i="11"/>
  <c r="I18" i="11"/>
  <c r="F18" i="11"/>
  <c r="AE17" i="11"/>
  <c r="AC17" i="11"/>
  <c r="AB17" i="11"/>
  <c r="Z17" i="11"/>
  <c r="Y17" i="11"/>
  <c r="W17" i="11"/>
  <c r="R16" i="11"/>
  <c r="O16" i="11"/>
  <c r="L16" i="11"/>
  <c r="I16" i="11"/>
  <c r="F16" i="11"/>
  <c r="AE15" i="11"/>
  <c r="AC15" i="11"/>
  <c r="AD14" i="11" s="1"/>
  <c r="AB15" i="11"/>
  <c r="Z15" i="11"/>
  <c r="Y15" i="11"/>
  <c r="W15" i="11"/>
  <c r="V15" i="11"/>
  <c r="U14" i="11" s="1"/>
  <c r="O14" i="11"/>
  <c r="L14" i="11"/>
  <c r="I14" i="11"/>
  <c r="F14" i="11"/>
  <c r="AE13" i="11"/>
  <c r="AC13" i="11"/>
  <c r="AD12" i="11" s="1"/>
  <c r="AB13" i="11"/>
  <c r="Z13" i="11"/>
  <c r="V13" i="11"/>
  <c r="T13" i="11"/>
  <c r="S13" i="11"/>
  <c r="Q13" i="11"/>
  <c r="L12" i="11"/>
  <c r="I12" i="11"/>
  <c r="F12" i="11"/>
  <c r="AE11" i="11"/>
  <c r="AC11" i="11"/>
  <c r="AB11" i="11"/>
  <c r="Z11" i="11"/>
  <c r="V11" i="11"/>
  <c r="T11" i="11"/>
  <c r="S11" i="11"/>
  <c r="Q11" i="11"/>
  <c r="P11" i="11"/>
  <c r="N11" i="11"/>
  <c r="I10" i="11"/>
  <c r="F10" i="11"/>
  <c r="AE9" i="11"/>
  <c r="AC9" i="11"/>
  <c r="AB9" i="11"/>
  <c r="Z9" i="11"/>
  <c r="V9" i="11"/>
  <c r="T9" i="11"/>
  <c r="S9" i="11"/>
  <c r="Q9" i="11"/>
  <c r="P9" i="11"/>
  <c r="N9" i="11"/>
  <c r="M9" i="11"/>
  <c r="K9" i="11"/>
  <c r="F8" i="11"/>
  <c r="AE7" i="11"/>
  <c r="AC7" i="11"/>
  <c r="AB7" i="11"/>
  <c r="Z7" i="11"/>
  <c r="V7" i="11"/>
  <c r="T7" i="11"/>
  <c r="S7" i="11"/>
  <c r="Q7" i="11"/>
  <c r="P7" i="11"/>
  <c r="N7" i="11"/>
  <c r="M7" i="11"/>
  <c r="K7" i="11"/>
  <c r="J7" i="11"/>
  <c r="H7" i="11"/>
  <c r="AC4" i="11"/>
  <c r="Z4" i="11"/>
  <c r="W4" i="11"/>
  <c r="T4" i="11"/>
  <c r="Q4" i="11"/>
  <c r="N4" i="11"/>
  <c r="K4" i="11"/>
  <c r="H4" i="11"/>
  <c r="E4" i="11"/>
  <c r="X6" i="9"/>
  <c r="Z19" i="9"/>
  <c r="AA18" i="9" s="1"/>
  <c r="AA24" i="9"/>
  <c r="X24" i="9"/>
  <c r="U24" i="9"/>
  <c r="R24" i="9"/>
  <c r="O24" i="9"/>
  <c r="L24" i="9"/>
  <c r="I24" i="9"/>
  <c r="F24" i="9"/>
  <c r="X20" i="9"/>
  <c r="U20" i="9"/>
  <c r="R20" i="9"/>
  <c r="O20" i="9"/>
  <c r="L20" i="9"/>
  <c r="I20" i="9"/>
  <c r="F20" i="9"/>
  <c r="U18" i="9"/>
  <c r="R18" i="9"/>
  <c r="O18" i="9"/>
  <c r="L18" i="9"/>
  <c r="I18" i="9"/>
  <c r="F18" i="9"/>
  <c r="AH17" i="9"/>
  <c r="AF17" i="9"/>
  <c r="AB17" i="9"/>
  <c r="AA16" i="9" s="1"/>
  <c r="Y17" i="9"/>
  <c r="W17" i="9"/>
  <c r="R16" i="9"/>
  <c r="O16" i="9"/>
  <c r="L16" i="9"/>
  <c r="I16" i="9"/>
  <c r="F16" i="9"/>
  <c r="AH15" i="9"/>
  <c r="AF15" i="9"/>
  <c r="AB15" i="9"/>
  <c r="Z15" i="9"/>
  <c r="Y15" i="9"/>
  <c r="W15" i="9"/>
  <c r="V15" i="9"/>
  <c r="T15" i="9"/>
  <c r="O14" i="9"/>
  <c r="L14" i="9"/>
  <c r="I14" i="9"/>
  <c r="F14" i="9"/>
  <c r="AH13" i="9"/>
  <c r="AF13" i="9"/>
  <c r="AB13" i="9"/>
  <c r="Z13" i="9"/>
  <c r="V13" i="9"/>
  <c r="S13" i="9"/>
  <c r="L12" i="9"/>
  <c r="I12" i="9"/>
  <c r="F12" i="9"/>
  <c r="AH11" i="9"/>
  <c r="AF11" i="9"/>
  <c r="AB11" i="9"/>
  <c r="Z11" i="9"/>
  <c r="V11" i="9"/>
  <c r="T11" i="9"/>
  <c r="S11" i="9"/>
  <c r="Q11" i="9"/>
  <c r="P11" i="9"/>
  <c r="N11" i="9"/>
  <c r="I10" i="9"/>
  <c r="F10" i="9"/>
  <c r="AH9" i="9"/>
  <c r="AF9" i="9"/>
  <c r="AB9" i="9"/>
  <c r="Z9" i="9"/>
  <c r="V9" i="9"/>
  <c r="T9" i="9"/>
  <c r="S9" i="9"/>
  <c r="Q9" i="9"/>
  <c r="P9" i="9"/>
  <c r="N9" i="9"/>
  <c r="M9" i="9"/>
  <c r="K9" i="9"/>
  <c r="F8" i="9"/>
  <c r="AH7" i="9"/>
  <c r="AF7" i="9"/>
  <c r="AB7" i="9"/>
  <c r="Z7" i="9"/>
  <c r="V7" i="9"/>
  <c r="T7" i="9"/>
  <c r="S7" i="9"/>
  <c r="Q7" i="9"/>
  <c r="P7" i="9"/>
  <c r="N7" i="9"/>
  <c r="M7" i="9"/>
  <c r="K7" i="9"/>
  <c r="J7" i="9"/>
  <c r="H7" i="9"/>
  <c r="AF4" i="9"/>
  <c r="Z4" i="9"/>
  <c r="W4" i="9"/>
  <c r="T4" i="9"/>
  <c r="Q4" i="9"/>
  <c r="N4" i="9"/>
  <c r="K4" i="9"/>
  <c r="H4" i="9"/>
  <c r="E4" i="9"/>
  <c r="AD8" i="11" l="1"/>
  <c r="U12" i="9"/>
  <c r="R10" i="9"/>
  <c r="R6" i="9"/>
  <c r="AJ24" i="9"/>
  <c r="AI24" i="9"/>
  <c r="AK24" i="9"/>
  <c r="AD16" i="11"/>
  <c r="AD10" i="11"/>
  <c r="AG22" i="11"/>
  <c r="AH22" i="11"/>
  <c r="AF22" i="11"/>
  <c r="AD6" i="11"/>
  <c r="AD20" i="11"/>
  <c r="AH20" i="11" s="1"/>
  <c r="AD18" i="11"/>
  <c r="I6" i="9"/>
  <c r="X16" i="11"/>
  <c r="AA16" i="11"/>
  <c r="O6" i="9"/>
  <c r="L8" i="11"/>
  <c r="X14" i="11"/>
  <c r="R8" i="9"/>
  <c r="O10" i="11"/>
  <c r="U10" i="11"/>
  <c r="L6" i="9"/>
  <c r="AG14" i="9"/>
  <c r="L6" i="11"/>
  <c r="X8" i="9"/>
  <c r="AA8" i="9"/>
  <c r="O6" i="11"/>
  <c r="U14" i="9"/>
  <c r="AA14" i="9"/>
  <c r="X16" i="9"/>
  <c r="U6" i="9"/>
  <c r="AG6" i="9"/>
  <c r="X12" i="9"/>
  <c r="AG12" i="9"/>
  <c r="X14" i="9"/>
  <c r="U12" i="11"/>
  <c r="U6" i="11"/>
  <c r="U8" i="9"/>
  <c r="O10" i="9"/>
  <c r="U10" i="9"/>
  <c r="AA6" i="11"/>
  <c r="R12" i="11"/>
  <c r="AA6" i="9"/>
  <c r="AA12" i="9"/>
  <c r="AG20" i="9"/>
  <c r="AA8" i="11"/>
  <c r="R10" i="11"/>
  <c r="X10" i="9"/>
  <c r="AG18" i="9"/>
  <c r="U8" i="11"/>
  <c r="I6" i="11"/>
  <c r="AG16" i="9"/>
  <c r="AA10" i="11"/>
  <c r="R8" i="11"/>
  <c r="AA14" i="11"/>
  <c r="R6" i="11"/>
  <c r="AA12" i="11"/>
  <c r="O8" i="11"/>
  <c r="AF8" i="11" s="1"/>
  <c r="L8" i="9"/>
  <c r="R12" i="9"/>
  <c r="O8" i="9"/>
  <c r="AG8" i="9"/>
  <c r="AG10" i="9"/>
  <c r="AA18" i="11"/>
  <c r="AG18" i="11" s="1"/>
  <c r="AA10" i="9"/>
  <c r="AH14" i="11" l="1"/>
  <c r="AF16" i="11"/>
  <c r="AK16" i="11" s="1"/>
  <c r="AI14" i="9"/>
  <c r="AM14" i="9" s="1"/>
  <c r="AI16" i="9"/>
  <c r="AM16" i="9" s="1"/>
  <c r="AK16" i="9"/>
  <c r="AJ16" i="9"/>
  <c r="AJ14" i="9"/>
  <c r="AK14" i="9"/>
  <c r="AJ12" i="9"/>
  <c r="AK12" i="9"/>
  <c r="AI12" i="9"/>
  <c r="AN12" i="9" s="1"/>
  <c r="AJ10" i="9"/>
  <c r="AK10" i="9"/>
  <c r="AI10" i="9"/>
  <c r="AN10" i="9" s="1"/>
  <c r="AI8" i="9"/>
  <c r="AM8" i="9" s="1"/>
  <c r="AJ8" i="9"/>
  <c r="AK8" i="9"/>
  <c r="AJ6" i="9"/>
  <c r="AI6" i="9"/>
  <c r="AK6" i="9"/>
  <c r="AN14" i="9"/>
  <c r="AN24" i="9"/>
  <c r="AM24" i="9"/>
  <c r="AN16" i="9"/>
  <c r="AF20" i="11"/>
  <c r="AJ20" i="11" s="1"/>
  <c r="AG20" i="11"/>
  <c r="AH18" i="11"/>
  <c r="AF18" i="11"/>
  <c r="AJ18" i="11" s="1"/>
  <c r="AG16" i="11"/>
  <c r="AH16" i="11"/>
  <c r="AF14" i="11"/>
  <c r="AK14" i="11" s="1"/>
  <c r="AG14" i="11"/>
  <c r="AF12" i="11"/>
  <c r="AJ12" i="11" s="1"/>
  <c r="AG12" i="11"/>
  <c r="AH12" i="11"/>
  <c r="AG10" i="11"/>
  <c r="AH10" i="11"/>
  <c r="AF10" i="11"/>
  <c r="AJ10" i="11" s="1"/>
  <c r="AH8" i="11"/>
  <c r="AG8" i="11"/>
  <c r="AG6" i="11"/>
  <c r="AH6" i="11"/>
  <c r="AF6" i="11"/>
  <c r="AK22" i="11"/>
  <c r="AJ22" i="11"/>
  <c r="AJ16" i="11"/>
  <c r="AJ8" i="11"/>
  <c r="AK8" i="11"/>
  <c r="AK12" i="11"/>
  <c r="AJ18" i="9"/>
  <c r="AI18" i="9"/>
  <c r="AK18" i="9"/>
  <c r="AI20" i="9"/>
  <c r="AJ20" i="9"/>
  <c r="AK20" i="9"/>
  <c r="AI22" i="11"/>
  <c r="AL24" i="9"/>
  <c r="AK20" i="11" l="1"/>
  <c r="AL20" i="11" s="1"/>
  <c r="AI20" i="11"/>
  <c r="AK18" i="11"/>
  <c r="AL18" i="11" s="1"/>
  <c r="AK10" i="11"/>
  <c r="AM10" i="9"/>
  <c r="AO10" i="9" s="1"/>
  <c r="AM12" i="9"/>
  <c r="AO12" i="9" s="1"/>
  <c r="AN8" i="9"/>
  <c r="AO8" i="9" s="1"/>
  <c r="AO24" i="9"/>
  <c r="AQ24" i="9" s="1"/>
  <c r="AL6" i="9"/>
  <c r="AN6" i="9"/>
  <c r="AM6" i="9"/>
  <c r="AN20" i="9"/>
  <c r="AM20" i="9"/>
  <c r="AN18" i="9"/>
  <c r="AM18" i="9"/>
  <c r="AI18" i="11"/>
  <c r="AJ14" i="11"/>
  <c r="AL14" i="11" s="1"/>
  <c r="AK6" i="11"/>
  <c r="AI6" i="11"/>
  <c r="AJ6" i="11"/>
  <c r="AL6" i="11" s="1"/>
  <c r="AO14" i="9"/>
  <c r="AL12" i="9"/>
  <c r="AL22" i="11"/>
  <c r="AN22" i="11" s="1"/>
  <c r="AI16" i="11"/>
  <c r="AL16" i="11"/>
  <c r="AO16" i="9"/>
  <c r="AL20" i="9"/>
  <c r="AL14" i="9"/>
  <c r="AL18" i="9"/>
  <c r="AL16" i="9"/>
  <c r="AI10" i="11"/>
  <c r="AI14" i="11"/>
  <c r="AL12" i="11"/>
  <c r="AI12" i="11"/>
  <c r="AL8" i="9"/>
  <c r="AI8" i="11"/>
  <c r="AL10" i="9"/>
  <c r="AN18" i="11" l="1"/>
  <c r="AN20" i="11"/>
  <c r="AO20" i="9"/>
  <c r="AQ20" i="9" s="1"/>
  <c r="AO18" i="9"/>
  <c r="AQ18" i="9" s="1"/>
  <c r="AO6" i="9"/>
  <c r="AQ6" i="9" s="1"/>
  <c r="AQ12" i="9"/>
  <c r="AN16" i="11"/>
  <c r="AN14" i="11"/>
  <c r="AQ16" i="9"/>
  <c r="AQ14" i="9"/>
  <c r="AN12" i="11"/>
  <c r="AL10" i="11"/>
  <c r="AN10" i="11" s="1"/>
  <c r="AQ8" i="9"/>
  <c r="AQ10" i="9"/>
  <c r="AN6" i="11"/>
  <c r="AL8" i="11"/>
  <c r="AP20" i="9" l="1"/>
  <c r="AP22" i="9"/>
  <c r="AP24" i="9"/>
  <c r="AP18" i="9"/>
  <c r="AP16" i="9"/>
  <c r="AP14" i="9"/>
  <c r="AP8" i="9"/>
  <c r="AP10" i="9"/>
  <c r="AN8" i="11"/>
  <c r="AM8" i="11" s="1"/>
  <c r="AP6" i="9"/>
  <c r="AP12" i="9"/>
  <c r="AM6" i="11" l="1"/>
  <c r="AM10" i="11"/>
  <c r="AM14" i="11"/>
  <c r="AM12" i="11"/>
  <c r="AM16" i="11"/>
  <c r="AM18" i="11"/>
  <c r="AM20" i="11"/>
  <c r="AM22" i="11"/>
</calcChain>
</file>

<file path=xl/sharedStrings.xml><?xml version="1.0" encoding="utf-8"?>
<sst xmlns="http://schemas.openxmlformats.org/spreadsheetml/2006/main" count="1675" uniqueCount="358">
  <si>
    <t>三島東</t>
    <rPh sb="0" eb="2">
      <t>ミシマ</t>
    </rPh>
    <rPh sb="2" eb="3">
      <t>ヒガシ</t>
    </rPh>
    <phoneticPr fontId="1"/>
  </si>
  <si>
    <t>向山</t>
    <rPh sb="0" eb="2">
      <t>ムカイヤマ</t>
    </rPh>
    <phoneticPr fontId="1"/>
  </si>
  <si>
    <t>錦田</t>
    <rPh sb="0" eb="2">
      <t>ニシキダ</t>
    </rPh>
    <phoneticPr fontId="1"/>
  </si>
  <si>
    <t>Bブロック</t>
    <phoneticPr fontId="1"/>
  </si>
  <si>
    <t>FCITO</t>
    <phoneticPr fontId="1"/>
  </si>
  <si>
    <t>長岡</t>
    <rPh sb="0" eb="2">
      <t>ナガオカ</t>
    </rPh>
    <phoneticPr fontId="1"/>
  </si>
  <si>
    <t>サンライズ</t>
    <phoneticPr fontId="1"/>
  </si>
  <si>
    <t>チーム名</t>
    <rPh sb="3" eb="4">
      <t>メイ</t>
    </rPh>
    <phoneticPr fontId="4"/>
  </si>
  <si>
    <t>勝</t>
    <rPh sb="0" eb="1">
      <t>カチ</t>
    </rPh>
    <phoneticPr fontId="4"/>
  </si>
  <si>
    <t>分</t>
    <rPh sb="0" eb="1">
      <t>ワ</t>
    </rPh>
    <phoneticPr fontId="4"/>
  </si>
  <si>
    <t>負</t>
    <rPh sb="0" eb="1">
      <t>マ</t>
    </rPh>
    <phoneticPr fontId="4"/>
  </si>
  <si>
    <t>勝点</t>
    <rPh sb="0" eb="1">
      <t>カチ</t>
    </rPh>
    <rPh sb="1" eb="2">
      <t>テン</t>
    </rPh>
    <phoneticPr fontId="4"/>
  </si>
  <si>
    <t>得点</t>
  </si>
  <si>
    <t>失点</t>
    <rPh sb="0" eb="2">
      <t>シッテン</t>
    </rPh>
    <phoneticPr fontId="4"/>
  </si>
  <si>
    <t>得失点</t>
    <rPh sb="0" eb="1">
      <t>トク</t>
    </rPh>
    <rPh sb="1" eb="2">
      <t>ウシナ</t>
    </rPh>
    <rPh sb="2" eb="3">
      <t>テン</t>
    </rPh>
    <phoneticPr fontId="4"/>
  </si>
  <si>
    <t>順位</t>
    <rPh sb="0" eb="2">
      <t>ジュンイ</t>
    </rPh>
    <phoneticPr fontId="4"/>
  </si>
  <si>
    <t>－</t>
    <phoneticPr fontId="4"/>
  </si>
  <si>
    <t>Aブロック</t>
    <phoneticPr fontId="1"/>
  </si>
  <si>
    <t>＊試合時間、組み合わせ等協議により変更できる</t>
  </si>
  <si>
    <t>２０－５－２０</t>
    <phoneticPr fontId="4"/>
  </si>
  <si>
    <t>三島伊豆順位</t>
    <rPh sb="0" eb="2">
      <t>ミシマ</t>
    </rPh>
    <rPh sb="2" eb="4">
      <t>イズ</t>
    </rPh>
    <rPh sb="4" eb="6">
      <t>ジュンイ</t>
    </rPh>
    <phoneticPr fontId="17"/>
  </si>
  <si>
    <t>位</t>
    <rPh sb="0" eb="1">
      <t>イ</t>
    </rPh>
    <phoneticPr fontId="17"/>
  </si>
  <si>
    <t>試合時間</t>
    <rPh sb="0" eb="2">
      <t>シアイ</t>
    </rPh>
    <rPh sb="2" eb="4">
      <t>ジカン</t>
    </rPh>
    <phoneticPr fontId="4"/>
  </si>
  <si>
    <t>対戦</t>
    <rPh sb="0" eb="2">
      <t>タイセン</t>
    </rPh>
    <phoneticPr fontId="4"/>
  </si>
  <si>
    <t>主審、４審</t>
    <rPh sb="0" eb="1">
      <t>シュ</t>
    </rPh>
    <rPh sb="4" eb="5">
      <t>シン</t>
    </rPh>
    <phoneticPr fontId="4"/>
  </si>
  <si>
    <t>副審</t>
    <rPh sb="0" eb="1">
      <t>フク</t>
    </rPh>
    <phoneticPr fontId="4"/>
  </si>
  <si>
    <t>9：30　～　10：15</t>
    <phoneticPr fontId="4"/>
  </si>
  <si>
    <t>10：25　～　11：10</t>
    <phoneticPr fontId="4"/>
  </si>
  <si>
    <t>11：20　～　12：05</t>
    <phoneticPr fontId="4"/>
  </si>
  <si>
    <t>12：15　～　13：00</t>
    <phoneticPr fontId="4"/>
  </si>
  <si>
    <t>13：10　～　13：55</t>
    <phoneticPr fontId="17"/>
  </si>
  <si>
    <t>第7節</t>
    <rPh sb="0" eb="1">
      <t>ダイ</t>
    </rPh>
    <rPh sb="2" eb="3">
      <t>セツ</t>
    </rPh>
    <phoneticPr fontId="17"/>
  </si>
  <si>
    <t>A</t>
    <phoneticPr fontId="17"/>
  </si>
  <si>
    <t>B</t>
    <phoneticPr fontId="17"/>
  </si>
  <si>
    <t>1位</t>
    <rPh sb="1" eb="2">
      <t>イ</t>
    </rPh>
    <phoneticPr fontId="17"/>
  </si>
  <si>
    <t>2位</t>
    <rPh sb="1" eb="2">
      <t>イ</t>
    </rPh>
    <phoneticPr fontId="17"/>
  </si>
  <si>
    <t>3位</t>
    <rPh sb="1" eb="2">
      <t>イ</t>
    </rPh>
    <phoneticPr fontId="17"/>
  </si>
  <si>
    <t>上位リーグ</t>
    <rPh sb="0" eb="2">
      <t>ジョウイ</t>
    </rPh>
    <phoneticPr fontId="4"/>
  </si>
  <si>
    <t>＊試合時間、組み合わせ等協議により変更できる</t>
    <phoneticPr fontId="4"/>
  </si>
  <si>
    <t>山田</t>
    <rPh sb="0" eb="2">
      <t>ヤマダ</t>
    </rPh>
    <phoneticPr fontId="1"/>
  </si>
  <si>
    <t>10：30　～　11：15</t>
    <phoneticPr fontId="4"/>
  </si>
  <si>
    <t>10：25　～　11：05</t>
    <phoneticPr fontId="4"/>
  </si>
  <si>
    <t>12：05　～　12：50</t>
    <phoneticPr fontId="4"/>
  </si>
  <si>
    <t>13：00　～　13：45</t>
    <phoneticPr fontId="4"/>
  </si>
  <si>
    <t>第1節 A</t>
    <rPh sb="0" eb="1">
      <t>ダイ</t>
    </rPh>
    <rPh sb="2" eb="3">
      <t>セツ</t>
    </rPh>
    <phoneticPr fontId="17"/>
  </si>
  <si>
    <t>第1節 B</t>
    <rPh sb="0" eb="1">
      <t>ダイ</t>
    </rPh>
    <rPh sb="2" eb="3">
      <t>セツ</t>
    </rPh>
    <phoneticPr fontId="17"/>
  </si>
  <si>
    <t>函南東</t>
    <rPh sb="0" eb="2">
      <t>カンナミ</t>
    </rPh>
    <rPh sb="2" eb="3">
      <t>ヒガシ</t>
    </rPh>
    <phoneticPr fontId="1"/>
  </si>
  <si>
    <t>三島VFC</t>
    <rPh sb="0" eb="2">
      <t>ミシマ</t>
    </rPh>
    <phoneticPr fontId="1"/>
  </si>
  <si>
    <t>エスパルスU-11</t>
    <phoneticPr fontId="1"/>
  </si>
  <si>
    <t>サウスフィールド伊豆南</t>
    <rPh sb="8" eb="11">
      <t>イズミナミ</t>
    </rPh>
    <phoneticPr fontId="1"/>
  </si>
  <si>
    <t>函南東</t>
    <rPh sb="0" eb="3">
      <t>カンナミヒガシ</t>
    </rPh>
    <phoneticPr fontId="1"/>
  </si>
  <si>
    <t>FC　REALEIZU</t>
    <phoneticPr fontId="1"/>
  </si>
  <si>
    <t>MareFC</t>
    <phoneticPr fontId="1"/>
  </si>
  <si>
    <t>長伏</t>
    <rPh sb="0" eb="2">
      <t>ナガブセ</t>
    </rPh>
    <phoneticPr fontId="1"/>
  </si>
  <si>
    <t>11：30　～　12：15</t>
    <phoneticPr fontId="4"/>
  </si>
  <si>
    <t>12：30　～　13：15</t>
    <phoneticPr fontId="1"/>
  </si>
  <si>
    <t>13：30　～　14：15</t>
    <phoneticPr fontId="4"/>
  </si>
  <si>
    <t xml:space="preserve">第２節 </t>
    <rPh sb="0" eb="1">
      <t>ダイ</t>
    </rPh>
    <rPh sb="2" eb="3">
      <t>セツ</t>
    </rPh>
    <phoneticPr fontId="17"/>
  </si>
  <si>
    <t>11：20　～　12：05</t>
    <phoneticPr fontId="1"/>
  </si>
  <si>
    <t>12：15　～　13：00</t>
    <phoneticPr fontId="1"/>
  </si>
  <si>
    <t>13：10　～　13：55</t>
    <phoneticPr fontId="4"/>
  </si>
  <si>
    <t>14：05　～　14：50</t>
    <phoneticPr fontId="4"/>
  </si>
  <si>
    <t xml:space="preserve">第1節 </t>
    <rPh sb="0" eb="1">
      <t>ダイ</t>
    </rPh>
    <rPh sb="2" eb="3">
      <t>セツ</t>
    </rPh>
    <phoneticPr fontId="17"/>
  </si>
  <si>
    <t xml:space="preserve">第2節 </t>
    <rPh sb="0" eb="1">
      <t>ダイ</t>
    </rPh>
    <rPh sb="2" eb="3">
      <t>セツ</t>
    </rPh>
    <phoneticPr fontId="17"/>
  </si>
  <si>
    <t>大会名</t>
    <rPh sb="0" eb="2">
      <t>タイカイ</t>
    </rPh>
    <rPh sb="2" eb="3">
      <t>メイ</t>
    </rPh>
    <phoneticPr fontId="4"/>
  </si>
  <si>
    <t>趣　旨</t>
    <rPh sb="0" eb="1">
      <t>オモムキ</t>
    </rPh>
    <rPh sb="2" eb="3">
      <t>ムネ</t>
    </rPh>
    <phoneticPr fontId="4"/>
  </si>
  <si>
    <t>　日本の将来を担う子供たちの、サッカーへの興味や関心を深め、さらなる技術や理解の向上と、サッカーを通じて
心身を鍛え、フェアプレー精神・リスペクト精神を養い、そして創造力豊かでたくましい人間の育成を目指し、本大会
を開催する。</t>
    <rPh sb="1" eb="3">
      <t>ニホン</t>
    </rPh>
    <rPh sb="7" eb="8">
      <t>ニナ</t>
    </rPh>
    <rPh sb="9" eb="11">
      <t>コドモ</t>
    </rPh>
    <rPh sb="37" eb="39">
      <t>リカイ</t>
    </rPh>
    <rPh sb="49" eb="50">
      <t>ツウ</t>
    </rPh>
    <rPh sb="53" eb="55">
      <t>シンシン</t>
    </rPh>
    <rPh sb="56" eb="57">
      <t>キタ</t>
    </rPh>
    <rPh sb="99" eb="101">
      <t>メザ</t>
    </rPh>
    <phoneticPr fontId="4"/>
  </si>
  <si>
    <t>主　催</t>
    <rPh sb="0" eb="1">
      <t>シュ</t>
    </rPh>
    <rPh sb="2" eb="3">
      <t>モヨオ</t>
    </rPh>
    <phoneticPr fontId="4"/>
  </si>
  <si>
    <t>　一般財団法人　静岡県サッカー協会　４種委員会　東部支部 三島サッカー協会４種・伊豆地区連絡協議会</t>
    <rPh sb="29" eb="31">
      <t>ミシマ</t>
    </rPh>
    <rPh sb="35" eb="37">
      <t>キョウカイ</t>
    </rPh>
    <rPh sb="38" eb="39">
      <t>シュ</t>
    </rPh>
    <phoneticPr fontId="4"/>
  </si>
  <si>
    <t>期　日</t>
    <phoneticPr fontId="4"/>
  </si>
  <si>
    <t>（1）予選リーグ兼</t>
    <rPh sb="8" eb="9">
      <t>ケン</t>
    </rPh>
    <phoneticPr fontId="4"/>
  </si>
  <si>
    <t>　　　順位決定</t>
    <rPh sb="5" eb="7">
      <t>ケッテイ</t>
    </rPh>
    <phoneticPr fontId="4"/>
  </si>
  <si>
    <t>　★東部支部大会　</t>
    <rPh sb="2" eb="4">
      <t>トウブ</t>
    </rPh>
    <rPh sb="4" eb="6">
      <t>シブ</t>
    </rPh>
    <rPh sb="6" eb="8">
      <t>タイカイ</t>
    </rPh>
    <phoneticPr fontId="4"/>
  </si>
  <si>
    <t>　★県大会　　</t>
    <rPh sb="2" eb="3">
      <t>ケン</t>
    </rPh>
    <rPh sb="3" eb="5">
      <t>タイカイ</t>
    </rPh>
    <phoneticPr fontId="4"/>
  </si>
  <si>
    <t>参加資格</t>
    <phoneticPr fontId="4"/>
  </si>
  <si>
    <t>試合方法</t>
  </si>
  <si>
    <t>（１）基本事項</t>
    <phoneticPr fontId="4"/>
  </si>
  <si>
    <t>（２）予選リーグ　</t>
    <phoneticPr fontId="4"/>
  </si>
  <si>
    <t>（３）順位決定　　　　　</t>
    <phoneticPr fontId="4"/>
  </si>
  <si>
    <t>　※４．まで一致する場合は、ＰＫ戦（８人制は３人）で決する。</t>
    <rPh sb="19" eb="21">
      <t>ニンセイ</t>
    </rPh>
    <rPh sb="23" eb="24">
      <t>ニン</t>
    </rPh>
    <phoneticPr fontId="4"/>
  </si>
  <si>
    <t>★</t>
    <phoneticPr fontId="17"/>
  </si>
  <si>
    <t>２．トーナメント戦を行った場合</t>
    <rPh sb="8" eb="9">
      <t>セン</t>
    </rPh>
    <rPh sb="10" eb="11">
      <t>オコナ</t>
    </rPh>
    <rPh sb="13" eb="15">
      <t>バアイ</t>
    </rPh>
    <phoneticPr fontId="4"/>
  </si>
  <si>
    <t>同点の場合は、延長戦（5-5）行い、それでも決着つかない場合、PK戦を行う。キッカー3人で行う。３人で決着つかない場合は、以後サドンデスにより決定。</t>
    <rPh sb="0" eb="2">
      <t>ドウテン</t>
    </rPh>
    <rPh sb="3" eb="5">
      <t>バアイ</t>
    </rPh>
    <rPh sb="7" eb="9">
      <t>エンチョウ</t>
    </rPh>
    <rPh sb="9" eb="10">
      <t>セン</t>
    </rPh>
    <rPh sb="15" eb="16">
      <t>オコナ</t>
    </rPh>
    <rPh sb="22" eb="24">
      <t>ケッチャク</t>
    </rPh>
    <rPh sb="28" eb="30">
      <t>バアイ</t>
    </rPh>
    <rPh sb="33" eb="34">
      <t>セン</t>
    </rPh>
    <rPh sb="35" eb="36">
      <t>オコナ</t>
    </rPh>
    <rPh sb="43" eb="44">
      <t>ニン</t>
    </rPh>
    <rPh sb="45" eb="46">
      <t>オコナ</t>
    </rPh>
    <rPh sb="49" eb="50">
      <t>ニン</t>
    </rPh>
    <rPh sb="51" eb="53">
      <t>ケッチャク</t>
    </rPh>
    <rPh sb="57" eb="59">
      <t>バアイ</t>
    </rPh>
    <rPh sb="61" eb="63">
      <t>イゴ</t>
    </rPh>
    <rPh sb="71" eb="73">
      <t>ケッテイ</t>
    </rPh>
    <phoneticPr fontId="4"/>
  </si>
  <si>
    <t>（５）登録選手</t>
    <rPh sb="5" eb="7">
      <t>センシュ</t>
    </rPh>
    <phoneticPr fontId="4"/>
  </si>
  <si>
    <t>　年度当初のリーグ戦のため、登録選手の人数は特に定めないが、あらかじめ役員に報告する。
　登録後の選手の背番号の変更は認めない。</t>
    <rPh sb="1" eb="3">
      <t>ネンド</t>
    </rPh>
    <rPh sb="3" eb="5">
      <t>トウショ</t>
    </rPh>
    <rPh sb="9" eb="10">
      <t>セン</t>
    </rPh>
    <rPh sb="16" eb="18">
      <t>センシュ</t>
    </rPh>
    <rPh sb="19" eb="21">
      <t>ニンズウ</t>
    </rPh>
    <rPh sb="22" eb="23">
      <t>トク</t>
    </rPh>
    <rPh sb="24" eb="25">
      <t>サダ</t>
    </rPh>
    <rPh sb="35" eb="37">
      <t>ヤクイン</t>
    </rPh>
    <rPh sb="38" eb="40">
      <t>ホウコク</t>
    </rPh>
    <rPh sb="49" eb="51">
      <t>センシュ</t>
    </rPh>
    <phoneticPr fontId="4"/>
  </si>
  <si>
    <t>（６）ベンチ入り選手</t>
    <rPh sb="6" eb="7">
      <t>イ</t>
    </rPh>
    <rPh sb="8" eb="10">
      <t>センシュ</t>
    </rPh>
    <phoneticPr fontId="4"/>
  </si>
  <si>
    <t>（７）選手交代</t>
    <rPh sb="3" eb="5">
      <t>センシュ</t>
    </rPh>
    <rPh sb="5" eb="7">
      <t>コウタイ</t>
    </rPh>
    <phoneticPr fontId="4"/>
  </si>
  <si>
    <t xml:space="preserve">
</t>
    <phoneticPr fontId="4"/>
  </si>
  <si>
    <t>　試合の交代人数は、制限を設けず、自由交替とする。</t>
    <phoneticPr fontId="4"/>
  </si>
  <si>
    <t>大会規定</t>
    <rPh sb="0" eb="2">
      <t>タイカイ</t>
    </rPh>
    <rPh sb="2" eb="4">
      <t>キテイ</t>
    </rPh>
    <phoneticPr fontId="4"/>
  </si>
  <si>
    <t>（３）　試合前の審判ミーティングには、運営チームの責任者、両チームのゲーム責任者を含めて必ず行うこと。
　　   また、試合後の審判ミーティングには、運営チームの責任者が特に必要と判断した時は、ゲーム責任者も
　  同席すること。</t>
    <rPh sb="19" eb="21">
      <t>ウンエイ</t>
    </rPh>
    <rPh sb="75" eb="77">
      <t>ウンエイ</t>
    </rPh>
    <phoneticPr fontId="4"/>
  </si>
  <si>
    <t>（４）　審判の判定についての異議は、ベンチ・選手・応援など、誰もできない。異議をした者は、主審が退席（会場の外への移動）を命じることができる。</t>
    <rPh sb="14" eb="16">
      <t>イギ</t>
    </rPh>
    <rPh sb="22" eb="24">
      <t>センシュ</t>
    </rPh>
    <rPh sb="25" eb="27">
      <t>オウエン</t>
    </rPh>
    <rPh sb="30" eb="31">
      <t>ダレ</t>
    </rPh>
    <phoneticPr fontId="4"/>
  </si>
  <si>
    <t>（５）　退場及び累積２枚の警告により、次の１試合に出場できない。</t>
    <phoneticPr fontId="4"/>
  </si>
  <si>
    <t>（６）　試合球は公認４号球とし、各チーム持ち寄りとする。</t>
    <phoneticPr fontId="4"/>
  </si>
  <si>
    <r>
      <t>（７）　ユニフォームは上下、最低1色は用意し、1番から99番の背番号と前面にも番号を付ける。対戦相手とユニフォームが重なった場合は、違う色のビブス等で対応可能とする。その試合の主審がその決定を行う。</t>
    </r>
    <r>
      <rPr>
        <sz val="11"/>
        <color rgb="FFFF0000"/>
        <rFont val="ＭＳ Ｐ明朝"/>
        <family val="1"/>
        <charset val="128"/>
      </rPr>
      <t>※三島伊豆ローカルルール採用。</t>
    </r>
    <rPh sb="14" eb="16">
      <t>サイテイ</t>
    </rPh>
    <rPh sb="46" eb="50">
      <t>タイセンアイテ</t>
    </rPh>
    <rPh sb="58" eb="59">
      <t>カサ</t>
    </rPh>
    <rPh sb="62" eb="64">
      <t>バアイ</t>
    </rPh>
    <rPh sb="66" eb="67">
      <t>チガ</t>
    </rPh>
    <rPh sb="68" eb="69">
      <t>イロ</t>
    </rPh>
    <rPh sb="73" eb="74">
      <t>トウ</t>
    </rPh>
    <rPh sb="75" eb="77">
      <t>タイオウ</t>
    </rPh>
    <rPh sb="77" eb="79">
      <t>カノウ</t>
    </rPh>
    <rPh sb="85" eb="87">
      <t>シアイ</t>
    </rPh>
    <rPh sb="88" eb="90">
      <t>シュシン</t>
    </rPh>
    <rPh sb="93" eb="95">
      <t>ケッテイ</t>
    </rPh>
    <rPh sb="96" eb="97">
      <t>オコナ</t>
    </rPh>
    <rPh sb="100" eb="102">
      <t>ミシマ</t>
    </rPh>
    <rPh sb="102" eb="104">
      <t>イズ</t>
    </rPh>
    <phoneticPr fontId="4"/>
  </si>
  <si>
    <r>
      <t>（８）　ベンチには、代表者、監督、コーチの計４名（指導者は公認資格者）及び選手が入ることができる。
　　　コーチングは同時に２名が席を離れて指示することは禁止とし、ベンチ外からのコーチング又は類似する指示はできない。</t>
    </r>
    <r>
      <rPr>
        <sz val="11"/>
        <color indexed="10"/>
        <rFont val="ＭＳ Ｐ明朝"/>
        <family val="1"/>
        <charset val="128"/>
      </rPr>
      <t>※三島伊豆ローカルルール採用。</t>
    </r>
    <rPh sb="21" eb="22">
      <t>ケイ</t>
    </rPh>
    <rPh sb="25" eb="28">
      <t>シドウシャ</t>
    </rPh>
    <rPh sb="29" eb="31">
      <t>コウニン</t>
    </rPh>
    <rPh sb="31" eb="34">
      <t>シカクシャ</t>
    </rPh>
    <rPh sb="40" eb="41">
      <t>ハイ</t>
    </rPh>
    <rPh sb="65" eb="66">
      <t>セキ</t>
    </rPh>
    <rPh sb="67" eb="68">
      <t>ハナ</t>
    </rPh>
    <rPh sb="109" eb="111">
      <t>ミシマ</t>
    </rPh>
    <rPh sb="111" eb="113">
      <t>イズ</t>
    </rPh>
    <rPh sb="120" eb="122">
      <t>サイヨウ</t>
    </rPh>
    <phoneticPr fontId="4"/>
  </si>
  <si>
    <t>（９）　チームがリーグ戦及びトーナメント戦に参加できない事由は、学校行事、地域行事、インフルエンザ等伝染病が発生など特別な場合のみとし、試合を延期することができる。その場合は、対戦チームと調整し、別の日に試合を消化する。該当する特別な事由以外は、不戦敗（0：7）とする。</t>
    <rPh sb="11" eb="12">
      <t>セン</t>
    </rPh>
    <rPh sb="12" eb="13">
      <t>オヨ</t>
    </rPh>
    <rPh sb="20" eb="21">
      <t>セン</t>
    </rPh>
    <rPh sb="22" eb="24">
      <t>サンカ</t>
    </rPh>
    <rPh sb="28" eb="30">
      <t>ジユウ</t>
    </rPh>
    <rPh sb="32" eb="34">
      <t>ガッコウ</t>
    </rPh>
    <rPh sb="34" eb="36">
      <t>ギョウジ</t>
    </rPh>
    <rPh sb="37" eb="39">
      <t>チイキ</t>
    </rPh>
    <rPh sb="39" eb="41">
      <t>ギョウジ</t>
    </rPh>
    <rPh sb="49" eb="50">
      <t>トウ</t>
    </rPh>
    <rPh sb="50" eb="53">
      <t>デンセンビョウ</t>
    </rPh>
    <rPh sb="54" eb="56">
      <t>ハッセイ</t>
    </rPh>
    <rPh sb="61" eb="63">
      <t>バアイ</t>
    </rPh>
    <rPh sb="68" eb="70">
      <t>シアイ</t>
    </rPh>
    <rPh sb="71" eb="73">
      <t>エンキ</t>
    </rPh>
    <rPh sb="84" eb="86">
      <t>バアイ</t>
    </rPh>
    <rPh sb="88" eb="90">
      <t>タイセン</t>
    </rPh>
    <rPh sb="94" eb="96">
      <t>チョウセイ</t>
    </rPh>
    <rPh sb="98" eb="99">
      <t>ベツ</t>
    </rPh>
    <rPh sb="100" eb="101">
      <t>ヒ</t>
    </rPh>
    <rPh sb="102" eb="104">
      <t>シアイ</t>
    </rPh>
    <rPh sb="105" eb="107">
      <t>ショウカ</t>
    </rPh>
    <rPh sb="110" eb="112">
      <t>ガイトウ</t>
    </rPh>
    <rPh sb="114" eb="116">
      <t>トクベツ</t>
    </rPh>
    <rPh sb="117" eb="119">
      <t>ジユウ</t>
    </rPh>
    <rPh sb="119" eb="121">
      <t>イガイ</t>
    </rPh>
    <rPh sb="123" eb="125">
      <t>フセン</t>
    </rPh>
    <rPh sb="125" eb="126">
      <t>パイ</t>
    </rPh>
    <phoneticPr fontId="4"/>
  </si>
  <si>
    <t>（10）　移籍選手の取り扱いとして、引越しや転勤等家庭の事情により移籍した選手は、試合の出場に特に規制することはないが、支部内で意図的に移籍する選手の場合は、双方のチーム・地区委員長が事前に了承を
　　のうえ、移籍手続き完了後、２ヶ月間は移籍先のチームでの出場はできない。（東部支部共通規定事項）</t>
    <rPh sb="5" eb="7">
      <t>イセキ</t>
    </rPh>
    <rPh sb="7" eb="9">
      <t>センシュ</t>
    </rPh>
    <rPh sb="10" eb="11">
      <t>ト</t>
    </rPh>
    <rPh sb="12" eb="13">
      <t>アツカ</t>
    </rPh>
    <rPh sb="18" eb="20">
      <t>ヒッコ</t>
    </rPh>
    <rPh sb="22" eb="24">
      <t>テンキン</t>
    </rPh>
    <rPh sb="24" eb="25">
      <t>トウ</t>
    </rPh>
    <rPh sb="25" eb="27">
      <t>カテイ</t>
    </rPh>
    <rPh sb="28" eb="30">
      <t>ジジョウ</t>
    </rPh>
    <rPh sb="33" eb="35">
      <t>イセキ</t>
    </rPh>
    <rPh sb="37" eb="39">
      <t>センシュ</t>
    </rPh>
    <rPh sb="41" eb="43">
      <t>シアイ</t>
    </rPh>
    <rPh sb="44" eb="46">
      <t>シュツジョウ</t>
    </rPh>
    <rPh sb="47" eb="48">
      <t>トク</t>
    </rPh>
    <rPh sb="49" eb="51">
      <t>キセイ</t>
    </rPh>
    <rPh sb="60" eb="62">
      <t>シブ</t>
    </rPh>
    <rPh sb="62" eb="63">
      <t>ナイ</t>
    </rPh>
    <rPh sb="64" eb="67">
      <t>イトテキ</t>
    </rPh>
    <rPh sb="68" eb="70">
      <t>イセキ</t>
    </rPh>
    <rPh sb="72" eb="74">
      <t>センシュ</t>
    </rPh>
    <rPh sb="75" eb="77">
      <t>バアイ</t>
    </rPh>
    <rPh sb="86" eb="88">
      <t>チク</t>
    </rPh>
    <rPh sb="88" eb="91">
      <t>イインチョウ</t>
    </rPh>
    <rPh sb="121" eb="122">
      <t>サキ</t>
    </rPh>
    <rPh sb="128" eb="130">
      <t>シュツジョウ</t>
    </rPh>
    <rPh sb="137" eb="139">
      <t>トウブ</t>
    </rPh>
    <rPh sb="139" eb="141">
      <t>シブ</t>
    </rPh>
    <rPh sb="141" eb="143">
      <t>キョウツウ</t>
    </rPh>
    <rPh sb="143" eb="145">
      <t>キテイ</t>
    </rPh>
    <rPh sb="145" eb="147">
      <t>ジコウ</t>
    </rPh>
    <phoneticPr fontId="4"/>
  </si>
  <si>
    <t>（11）　この大会要項に定めなき事項及び要項に反する行為があった場合は、三島協会と伊豆地区連絡協議会でその行為,対する取り扱いを審議し、決定する。</t>
    <rPh sb="36" eb="38">
      <t>ミシマ</t>
    </rPh>
    <rPh sb="38" eb="40">
      <t>キョウカイ</t>
    </rPh>
    <rPh sb="45" eb="47">
      <t>レンラク</t>
    </rPh>
    <rPh sb="47" eb="50">
      <t>キョウギカイ</t>
    </rPh>
    <rPh sb="53" eb="55">
      <t>コウイ</t>
    </rPh>
    <rPh sb="56" eb="57">
      <t>タイ</t>
    </rPh>
    <rPh sb="64" eb="66">
      <t>シンギ</t>
    </rPh>
    <phoneticPr fontId="4"/>
  </si>
  <si>
    <t>会場運営</t>
    <rPh sb="0" eb="2">
      <t>カイジョウ</t>
    </rPh>
    <rPh sb="2" eb="4">
      <t>ウンエイ</t>
    </rPh>
    <phoneticPr fontId="4"/>
  </si>
  <si>
    <t>（1）　試合会場は、会場チームを中心に、参加チームすべてで協力しあって、会場の設営、片付けを行うこと。</t>
    <rPh sb="4" eb="6">
      <t>シアイ</t>
    </rPh>
    <rPh sb="6" eb="8">
      <t>カイジョウ</t>
    </rPh>
    <rPh sb="10" eb="12">
      <t>カイジョウ</t>
    </rPh>
    <rPh sb="16" eb="18">
      <t>チュウシン</t>
    </rPh>
    <rPh sb="20" eb="22">
      <t>サンカ</t>
    </rPh>
    <rPh sb="29" eb="31">
      <t>キョウリョク</t>
    </rPh>
    <rPh sb="36" eb="38">
      <t>カイジョウ</t>
    </rPh>
    <rPh sb="39" eb="41">
      <t>セツエイ</t>
    </rPh>
    <rPh sb="42" eb="44">
      <t>カタヅ</t>
    </rPh>
    <rPh sb="46" eb="47">
      <t>オコナ</t>
    </rPh>
    <phoneticPr fontId="4"/>
  </si>
  <si>
    <t>荒天等の中止決定は、会場チームが行い、試合開始前に連絡すること。</t>
    <rPh sb="0" eb="2">
      <t>コウテン</t>
    </rPh>
    <rPh sb="2" eb="3">
      <t>トウ</t>
    </rPh>
    <rPh sb="4" eb="6">
      <t>チュウシ</t>
    </rPh>
    <rPh sb="6" eb="8">
      <t>ケッテイ</t>
    </rPh>
    <rPh sb="10" eb="12">
      <t>カイジョウ</t>
    </rPh>
    <rPh sb="16" eb="17">
      <t>オコナ</t>
    </rPh>
    <rPh sb="19" eb="21">
      <t>シアイ</t>
    </rPh>
    <rPh sb="21" eb="23">
      <t>カイシ</t>
    </rPh>
    <rPh sb="23" eb="24">
      <t>マエ</t>
    </rPh>
    <rPh sb="25" eb="27">
      <t>レンラク</t>
    </rPh>
    <phoneticPr fontId="4"/>
  </si>
  <si>
    <t>（2）　試合会場には、試合を運営するチームを決め、そのチームを中心に試合日程を消化すること。運営チームは、それぞれ順次行うこと。</t>
    <rPh sb="4" eb="6">
      <t>シアイ</t>
    </rPh>
    <rPh sb="6" eb="8">
      <t>カイジョウ</t>
    </rPh>
    <rPh sb="11" eb="13">
      <t>シアイ</t>
    </rPh>
    <rPh sb="14" eb="16">
      <t>ウンエイ</t>
    </rPh>
    <rPh sb="22" eb="23">
      <t>キ</t>
    </rPh>
    <rPh sb="31" eb="33">
      <t>チュウシン</t>
    </rPh>
    <rPh sb="34" eb="36">
      <t>シアイ</t>
    </rPh>
    <rPh sb="36" eb="38">
      <t>ニッテイ</t>
    </rPh>
    <rPh sb="39" eb="41">
      <t>ショウカ</t>
    </rPh>
    <rPh sb="46" eb="48">
      <t>ウンエイ</t>
    </rPh>
    <rPh sb="57" eb="59">
      <t>ジュンジ</t>
    </rPh>
    <rPh sb="59" eb="60">
      <t>オコナ</t>
    </rPh>
    <phoneticPr fontId="4"/>
  </si>
  <si>
    <t>（３）　雷雨、暴風等で試合が続行できない場合は、運営チームを中心に参加チームで協議し、対応する。</t>
    <rPh sb="24" eb="26">
      <t>ウンエイ</t>
    </rPh>
    <rPh sb="30" eb="32">
      <t>チュウシン</t>
    </rPh>
    <rPh sb="33" eb="35">
      <t>サンカ</t>
    </rPh>
    <rPh sb="43" eb="45">
      <t>タイオウ</t>
    </rPh>
    <phoneticPr fontId="4"/>
  </si>
  <si>
    <r>
      <t>（4）　試合日程が終了後、運営チームは、試合結果報告書を作成し、速やかに三島地区→前期R担当、伊豆地区内（役員および各チーム）はLINEグループに</t>
    </r>
    <r>
      <rPr>
        <sz val="11"/>
        <color indexed="10"/>
        <rFont val="ＭＳ Ｐ明朝"/>
        <family val="1"/>
        <charset val="128"/>
      </rPr>
      <t>LINE送信</t>
    </r>
    <r>
      <rPr>
        <sz val="11"/>
        <rFont val="ＭＳ Ｐ明朝"/>
        <family val="1"/>
        <charset val="128"/>
      </rPr>
      <t>すること。審判報告書も、速やかに、審判委員長に提出すること。</t>
    </r>
    <rPh sb="4" eb="6">
      <t>シアイ</t>
    </rPh>
    <rPh sb="6" eb="8">
      <t>ニッテイ</t>
    </rPh>
    <rPh sb="9" eb="11">
      <t>シュウリョウ</t>
    </rPh>
    <rPh sb="11" eb="12">
      <t>ゴ</t>
    </rPh>
    <rPh sb="13" eb="15">
      <t>ウンエイ</t>
    </rPh>
    <rPh sb="24" eb="27">
      <t>ホウコクショ</t>
    </rPh>
    <rPh sb="36" eb="38">
      <t>ミシマ</t>
    </rPh>
    <rPh sb="38" eb="40">
      <t>チク</t>
    </rPh>
    <rPh sb="41" eb="43">
      <t>ゼンキ</t>
    </rPh>
    <rPh sb="44" eb="46">
      <t>タントウ</t>
    </rPh>
    <rPh sb="51" eb="52">
      <t>ナイ</t>
    </rPh>
    <rPh sb="53" eb="55">
      <t>ヤクイン</t>
    </rPh>
    <phoneticPr fontId="4"/>
  </si>
  <si>
    <t>（５）　会場運営の際、大会規定に反する事項・事故が発生した場合には、運営チームの責任者は、委員長に報告すること。</t>
    <rPh sb="4" eb="6">
      <t>カイジョウ</t>
    </rPh>
    <rPh sb="6" eb="8">
      <t>ウンエイ</t>
    </rPh>
    <rPh sb="9" eb="10">
      <t>サイ</t>
    </rPh>
    <rPh sb="11" eb="13">
      <t>タイカイ</t>
    </rPh>
    <rPh sb="13" eb="15">
      <t>キテイ</t>
    </rPh>
    <rPh sb="16" eb="17">
      <t>ハン</t>
    </rPh>
    <rPh sb="19" eb="21">
      <t>ジコウ</t>
    </rPh>
    <rPh sb="22" eb="24">
      <t>ジコ</t>
    </rPh>
    <rPh sb="25" eb="27">
      <t>ハッセイ</t>
    </rPh>
    <rPh sb="29" eb="31">
      <t>バアイ</t>
    </rPh>
    <rPh sb="34" eb="36">
      <t>ウンエイ</t>
    </rPh>
    <rPh sb="40" eb="43">
      <t>セキニンシャ</t>
    </rPh>
    <rPh sb="45" eb="48">
      <t>イインチョウ</t>
    </rPh>
    <rPh sb="49" eb="50">
      <t>ホウ</t>
    </rPh>
    <rPh sb="50" eb="51">
      <t>コク</t>
    </rPh>
    <phoneticPr fontId="4"/>
  </si>
  <si>
    <t>表　彰</t>
    <rPh sb="0" eb="1">
      <t>オモテ</t>
    </rPh>
    <rPh sb="2" eb="3">
      <t>アキラ</t>
    </rPh>
    <phoneticPr fontId="4"/>
  </si>
  <si>
    <t>上位３チームを表彰する。（それぞれ三島・伊豆の上位３チームがその対象とする）</t>
    <rPh sb="17" eb="19">
      <t>ミシマ</t>
    </rPh>
    <rPh sb="20" eb="22">
      <t>イズ</t>
    </rPh>
    <rPh sb="23" eb="25">
      <t>ジョウイ</t>
    </rPh>
    <rPh sb="32" eb="34">
      <t>タイショウ</t>
    </rPh>
    <phoneticPr fontId="4"/>
  </si>
  <si>
    <t>その他</t>
    <rPh sb="2" eb="3">
      <t>ホカ</t>
    </rPh>
    <phoneticPr fontId="4"/>
  </si>
  <si>
    <t>１．勝点（勝３　分１　負０）、２．当該成績、３．得失点差、４．総得点の順とする。</t>
    <rPh sb="17" eb="19">
      <t>トウガイ</t>
    </rPh>
    <rPh sb="19" eb="21">
      <t>セイセキ</t>
    </rPh>
    <rPh sb="24" eb="25">
      <t>トク</t>
    </rPh>
    <rPh sb="25" eb="27">
      <t>シッテン</t>
    </rPh>
    <rPh sb="27" eb="28">
      <t>サ</t>
    </rPh>
    <phoneticPr fontId="4"/>
  </si>
  <si>
    <t>　試合当日のベンチに入る選手は１６名以内とし、メンバー表に必要事項を記入の上、各試合開始前に、審判に１部提出し、ユニホームとメンバーのチェックを受けること。試合は選手が８人揃わない場合は、試合を開始することはできない。　　ただし、運営当番チーム（もしくは本部役員）・対戦チームの同意あれば、可能とする。</t>
    <rPh sb="78" eb="80">
      <t>シアイ</t>
    </rPh>
    <rPh sb="81" eb="83">
      <t>センシュ</t>
    </rPh>
    <rPh sb="85" eb="86">
      <t>ニン</t>
    </rPh>
    <rPh sb="86" eb="87">
      <t>ソロ</t>
    </rPh>
    <rPh sb="90" eb="92">
      <t>バアイ</t>
    </rPh>
    <rPh sb="94" eb="96">
      <t>シアイ</t>
    </rPh>
    <rPh sb="97" eb="99">
      <t>カイシ</t>
    </rPh>
    <rPh sb="115" eb="117">
      <t>ウンエイ</t>
    </rPh>
    <rPh sb="117" eb="119">
      <t>トウバン</t>
    </rPh>
    <rPh sb="127" eb="129">
      <t>ホンブ</t>
    </rPh>
    <rPh sb="129" eb="131">
      <t>ヤクイン</t>
    </rPh>
    <rPh sb="133" eb="135">
      <t>タイセン</t>
    </rPh>
    <rPh sb="139" eb="141">
      <t>ドウイ</t>
    </rPh>
    <rPh sb="145" eb="147">
      <t>カノウ</t>
    </rPh>
    <phoneticPr fontId="4"/>
  </si>
  <si>
    <t xml:space="preserve">第3節 </t>
    <rPh sb="0" eb="1">
      <t>ダイ</t>
    </rPh>
    <rPh sb="2" eb="3">
      <t>セツ</t>
    </rPh>
    <phoneticPr fontId="17"/>
  </si>
  <si>
    <t xml:space="preserve">第4節 </t>
    <rPh sb="0" eb="1">
      <t>ダイ</t>
    </rPh>
    <rPh sb="2" eb="3">
      <t>セツ</t>
    </rPh>
    <phoneticPr fontId="17"/>
  </si>
  <si>
    <t>三島二日町</t>
    <rPh sb="0" eb="2">
      <t>ミシマ</t>
    </rPh>
    <rPh sb="2" eb="4">
      <t>フツカ</t>
    </rPh>
    <rPh sb="4" eb="5">
      <t>マチ</t>
    </rPh>
    <phoneticPr fontId="1"/>
  </si>
  <si>
    <t>熱海姫の沢</t>
    <rPh sb="0" eb="2">
      <t>アタミ</t>
    </rPh>
    <rPh sb="2" eb="3">
      <t>ヒメ</t>
    </rPh>
    <rPh sb="4" eb="5">
      <t>サワ</t>
    </rPh>
    <phoneticPr fontId="1"/>
  </si>
  <si>
    <t>函南肥田</t>
    <rPh sb="0" eb="2">
      <t>カンナミ</t>
    </rPh>
    <rPh sb="2" eb="3">
      <t>ヒ</t>
    </rPh>
    <rPh sb="3" eb="4">
      <t>タ</t>
    </rPh>
    <phoneticPr fontId="1"/>
  </si>
  <si>
    <t>伊東小室山</t>
    <rPh sb="0" eb="2">
      <t>イトウ</t>
    </rPh>
    <rPh sb="2" eb="5">
      <t>コムロヤマ</t>
    </rPh>
    <phoneticPr fontId="1"/>
  </si>
  <si>
    <t>3000円/チーム</t>
    <rPh sb="4" eb="5">
      <t>エン</t>
    </rPh>
    <phoneticPr fontId="1"/>
  </si>
  <si>
    <t>1000円/チーム</t>
    <rPh sb="4" eb="5">
      <t>エン</t>
    </rPh>
    <phoneticPr fontId="1"/>
  </si>
  <si>
    <t>500円/チーム</t>
    <rPh sb="3" eb="4">
      <t>エン</t>
    </rPh>
    <phoneticPr fontId="1"/>
  </si>
  <si>
    <t>サウスフィールド</t>
    <phoneticPr fontId="1"/>
  </si>
  <si>
    <t>MareFC</t>
    <phoneticPr fontId="1"/>
  </si>
  <si>
    <t>サウスフィールド</t>
    <phoneticPr fontId="1"/>
  </si>
  <si>
    <t>函南東</t>
    <rPh sb="0" eb="3">
      <t>カンナミヒガシ</t>
    </rPh>
    <phoneticPr fontId="1"/>
  </si>
  <si>
    <t>MareFC</t>
    <phoneticPr fontId="1"/>
  </si>
  <si>
    <t>FC　REALEIZU</t>
    <phoneticPr fontId="1"/>
  </si>
  <si>
    <t>9：00　～　9：45</t>
    <phoneticPr fontId="4"/>
  </si>
  <si>
    <t>9：50　～　10：35</t>
    <phoneticPr fontId="4"/>
  </si>
  <si>
    <t>11：30　～　12：15</t>
    <phoneticPr fontId="1"/>
  </si>
  <si>
    <t>エスパルスU-11</t>
    <phoneticPr fontId="1"/>
  </si>
  <si>
    <t>函南東</t>
    <rPh sb="0" eb="2">
      <t>カンナミ</t>
    </rPh>
    <rPh sb="2" eb="3">
      <t>ヒガシ</t>
    </rPh>
    <phoneticPr fontId="1"/>
  </si>
  <si>
    <t>FERZA</t>
    <phoneticPr fontId="1"/>
  </si>
  <si>
    <t>11：30　～　12：15</t>
    <phoneticPr fontId="1"/>
  </si>
  <si>
    <t>サウスフィールド伊豆南</t>
    <rPh sb="8" eb="11">
      <t>イズミナミ</t>
    </rPh>
    <phoneticPr fontId="1"/>
  </si>
  <si>
    <t>MareFC</t>
    <phoneticPr fontId="1"/>
  </si>
  <si>
    <t>12：00　～　12：45</t>
    <phoneticPr fontId="4"/>
  </si>
  <si>
    <t>13：00　～　13：45</t>
    <phoneticPr fontId="1"/>
  </si>
  <si>
    <t>FERZA</t>
    <phoneticPr fontId="1"/>
  </si>
  <si>
    <r>
      <t>6月日（）　　　　　　　　　　　　　　　　会場：</t>
    </r>
    <r>
      <rPr>
        <sz val="14"/>
        <rFont val="ＭＳ Ｐゴシック"/>
        <family val="3"/>
        <charset val="128"/>
      </rPr>
      <t>　　　　　　　　　　　　　　　　　　　　　　　　　　　　　　　会場当番：　　　　　　　　　　　　　　　　　　　　　　　　　　　　　　　　運営当番：　</t>
    </r>
    <rPh sb="1" eb="2">
      <t>ツキ</t>
    </rPh>
    <rPh sb="2" eb="3">
      <t>ニチ</t>
    </rPh>
    <rPh sb="21" eb="23">
      <t>カイジョウ</t>
    </rPh>
    <rPh sb="55" eb="57">
      <t>カイジョウ</t>
    </rPh>
    <rPh sb="57" eb="59">
      <t>トウバン</t>
    </rPh>
    <rPh sb="92" eb="94">
      <t>ウンエイ</t>
    </rPh>
    <rPh sb="94" eb="96">
      <t>トウバン</t>
    </rPh>
    <phoneticPr fontId="4"/>
  </si>
  <si>
    <t>サウスフィールド伊豆南</t>
    <rPh sb="8" eb="11">
      <t>イズミナミ</t>
    </rPh>
    <phoneticPr fontId="1"/>
  </si>
  <si>
    <t>函南東</t>
    <rPh sb="0" eb="3">
      <t>カンナミヒガシ</t>
    </rPh>
    <phoneticPr fontId="1"/>
  </si>
  <si>
    <t>MareFC</t>
    <phoneticPr fontId="1"/>
  </si>
  <si>
    <t>9：00　～　9：45</t>
    <phoneticPr fontId="1"/>
  </si>
  <si>
    <t>9：50　～　10：35</t>
    <phoneticPr fontId="1"/>
  </si>
  <si>
    <t>10：40　～　11：25</t>
    <phoneticPr fontId="1"/>
  </si>
  <si>
    <t>10：40　～　11：25</t>
    <phoneticPr fontId="4"/>
  </si>
  <si>
    <t>12：20　～　13：05</t>
    <phoneticPr fontId="1"/>
  </si>
  <si>
    <t>13：10　～　13：55</t>
    <phoneticPr fontId="1"/>
  </si>
  <si>
    <t>13：10　～　13：55</t>
    <phoneticPr fontId="1"/>
  </si>
  <si>
    <t>14：00　～　14：45</t>
    <phoneticPr fontId="1"/>
  </si>
  <si>
    <t>14：00　～　14：45</t>
    <phoneticPr fontId="1"/>
  </si>
  <si>
    <t>14：50　～　15：35</t>
    <phoneticPr fontId="1"/>
  </si>
  <si>
    <t>14：50　～　15：35</t>
    <phoneticPr fontId="1"/>
  </si>
  <si>
    <t>15：40　～　16：25</t>
    <phoneticPr fontId="1"/>
  </si>
  <si>
    <t>FCITO</t>
    <phoneticPr fontId="1"/>
  </si>
  <si>
    <t>11：20　～　12：05</t>
    <phoneticPr fontId="1"/>
  </si>
  <si>
    <t>サンライズ</t>
    <phoneticPr fontId="1"/>
  </si>
  <si>
    <t>FCITO</t>
    <phoneticPr fontId="1"/>
  </si>
  <si>
    <t xml:space="preserve">第6節 </t>
    <rPh sb="0" eb="1">
      <t>ダイ</t>
    </rPh>
    <rPh sb="2" eb="3">
      <t>セツ</t>
    </rPh>
    <phoneticPr fontId="17"/>
  </si>
  <si>
    <t>5月14日（日）　　　　　　　　　　　　　　　　会場：　小室山G　　　　　　　　　　　　　　　　　　　　　　　　　　　　　　　　会場当番：　　MareFC、REALEIZU　　　　　　　　　　　　　　　　　　　　　　　　　　　　　　運営当番：　伊豆　</t>
    <rPh sb="1" eb="2">
      <t>ツキ</t>
    </rPh>
    <rPh sb="4" eb="5">
      <t>ニチ</t>
    </rPh>
    <rPh sb="6" eb="7">
      <t>ヒ</t>
    </rPh>
    <rPh sb="24" eb="26">
      <t>カイジョウ</t>
    </rPh>
    <rPh sb="28" eb="31">
      <t>コムロヤマ</t>
    </rPh>
    <rPh sb="64" eb="66">
      <t>カイジョウ</t>
    </rPh>
    <rPh sb="66" eb="68">
      <t>トウバン</t>
    </rPh>
    <rPh sb="116" eb="118">
      <t>ウンエイ</t>
    </rPh>
    <rPh sb="118" eb="120">
      <t>トウバン</t>
    </rPh>
    <rPh sb="122" eb="124">
      <t>イズ</t>
    </rPh>
    <phoneticPr fontId="4"/>
  </si>
  <si>
    <t>第5節 ※</t>
    <rPh sb="0" eb="1">
      <t>ダイ</t>
    </rPh>
    <rPh sb="2" eb="3">
      <t>セツ</t>
    </rPh>
    <phoneticPr fontId="17"/>
  </si>
  <si>
    <t>※27日運動会次第</t>
    <rPh sb="3" eb="4">
      <t>ヒ</t>
    </rPh>
    <rPh sb="4" eb="7">
      <t>ウンドウカイ</t>
    </rPh>
    <rPh sb="7" eb="9">
      <t>シダイ</t>
    </rPh>
    <phoneticPr fontId="1"/>
  </si>
  <si>
    <t>9：00　～　9：45</t>
    <phoneticPr fontId="1"/>
  </si>
  <si>
    <t>9：50　～　10：35</t>
    <phoneticPr fontId="1"/>
  </si>
  <si>
    <t>10：40　～　11：25</t>
    <phoneticPr fontId="1"/>
  </si>
  <si>
    <t>FERZA</t>
    <phoneticPr fontId="1"/>
  </si>
  <si>
    <t>長伏</t>
    <rPh sb="0" eb="2">
      <t>ナガブセ</t>
    </rPh>
    <phoneticPr fontId="1"/>
  </si>
  <si>
    <t>錦田</t>
    <rPh sb="0" eb="2">
      <t>ニシキダ</t>
    </rPh>
    <phoneticPr fontId="1"/>
  </si>
  <si>
    <t>山田</t>
    <rPh sb="0" eb="2">
      <t>ヤマダ</t>
    </rPh>
    <phoneticPr fontId="1"/>
  </si>
  <si>
    <t xml:space="preserve">第8節 </t>
    <rPh sb="0" eb="1">
      <t>ダイ</t>
    </rPh>
    <rPh sb="2" eb="3">
      <t>セツ</t>
    </rPh>
    <phoneticPr fontId="17"/>
  </si>
  <si>
    <t>6月　　11日（日）　　　　　　　　　　　　　　　　会場：　　小室山　　　　　　　　　　　　　　　　　　　　　　　　　　　　　　　　　会場当番：　　FCITO、MareFC　　　　　　　　　　　　　　　　　　　　　　　　　　　　　　運営当番：　　伊豆</t>
    <rPh sb="1" eb="2">
      <t>ツキ</t>
    </rPh>
    <rPh sb="6" eb="7">
      <t>ニチ</t>
    </rPh>
    <rPh sb="8" eb="9">
      <t>ヒ</t>
    </rPh>
    <rPh sb="26" eb="28">
      <t>カイジョウ</t>
    </rPh>
    <rPh sb="31" eb="34">
      <t>コムロヤマ</t>
    </rPh>
    <rPh sb="67" eb="69">
      <t>カイジョウ</t>
    </rPh>
    <rPh sb="69" eb="71">
      <t>トウバン</t>
    </rPh>
    <rPh sb="116" eb="118">
      <t>ウンエイ</t>
    </rPh>
    <rPh sb="118" eb="120">
      <t>トウバン</t>
    </rPh>
    <rPh sb="123" eb="125">
      <t>イズ</t>
    </rPh>
    <phoneticPr fontId="4"/>
  </si>
  <si>
    <t>6月10日（土）　　　　　　　　　　　　　　　　会場：　肥田　　　　　　　　　　　　　　　　　　　　　　　　　　　　　　会場当番：要相談　　　　　　　　　　　　　　　　　　　　　　　　　　　　　　　　運営当番：　伊豆</t>
    <rPh sb="1" eb="2">
      <t>ツキ</t>
    </rPh>
    <rPh sb="4" eb="5">
      <t>ニチ</t>
    </rPh>
    <rPh sb="6" eb="7">
      <t>ツチ</t>
    </rPh>
    <rPh sb="24" eb="26">
      <t>カイジョウ</t>
    </rPh>
    <rPh sb="28" eb="30">
      <t>ヒダ</t>
    </rPh>
    <rPh sb="60" eb="62">
      <t>カイジョウ</t>
    </rPh>
    <rPh sb="62" eb="64">
      <t>トウバン</t>
    </rPh>
    <rPh sb="65" eb="66">
      <t>ヨウ</t>
    </rPh>
    <rPh sb="66" eb="68">
      <t>ソウダン</t>
    </rPh>
    <rPh sb="100" eb="102">
      <t>ウンエイ</t>
    </rPh>
    <rPh sb="102" eb="104">
      <t>トウバン</t>
    </rPh>
    <rPh sb="106" eb="108">
      <t>イズ</t>
    </rPh>
    <phoneticPr fontId="4"/>
  </si>
  <si>
    <t>9：00　～　9：45</t>
    <phoneticPr fontId="1"/>
  </si>
  <si>
    <t xml:space="preserve">第7節 </t>
    <rPh sb="0" eb="1">
      <t>ダイ</t>
    </rPh>
    <rPh sb="2" eb="3">
      <t>セツ</t>
    </rPh>
    <phoneticPr fontId="17"/>
  </si>
  <si>
    <t>5月　　28日（日）　　　　　　　　　　　　　　　　会場：　姫の沢　　　　　　　　　　　　　　　　　　　　　　　　　　　　　　　　会場当番：　参加チーム　　　　　　　　　　　　　　　　　　　　　　　　　　　　　　　運営当番：　　伊豆</t>
    <rPh sb="1" eb="2">
      <t>ツキ</t>
    </rPh>
    <rPh sb="6" eb="7">
      <t>ニチ</t>
    </rPh>
    <rPh sb="8" eb="9">
      <t>ヒ</t>
    </rPh>
    <rPh sb="26" eb="28">
      <t>カイジョウ</t>
    </rPh>
    <rPh sb="30" eb="31">
      <t>ヒメ</t>
    </rPh>
    <rPh sb="32" eb="33">
      <t>サワ</t>
    </rPh>
    <rPh sb="65" eb="67">
      <t>カイジョウ</t>
    </rPh>
    <rPh sb="67" eb="69">
      <t>トウバン</t>
    </rPh>
    <rPh sb="71" eb="73">
      <t>サンカ</t>
    </rPh>
    <rPh sb="107" eb="109">
      <t>ウンエイ</t>
    </rPh>
    <rPh sb="109" eb="111">
      <t>トウバン</t>
    </rPh>
    <rPh sb="114" eb="116">
      <t>イズ</t>
    </rPh>
    <phoneticPr fontId="4"/>
  </si>
  <si>
    <t>9：30　～　10：15</t>
    <phoneticPr fontId="1"/>
  </si>
  <si>
    <t>10：20　～　11：05</t>
    <phoneticPr fontId="1"/>
  </si>
  <si>
    <t>11：10　～　11：55</t>
    <phoneticPr fontId="1"/>
  </si>
  <si>
    <t>第1節</t>
    <rPh sb="0" eb="1">
      <t>ダイ</t>
    </rPh>
    <rPh sb="2" eb="3">
      <t>セツ</t>
    </rPh>
    <phoneticPr fontId="17"/>
  </si>
  <si>
    <t>第2節</t>
    <rPh sb="0" eb="1">
      <t>ダイ</t>
    </rPh>
    <rPh sb="2" eb="3">
      <t>セツ</t>
    </rPh>
    <phoneticPr fontId="17"/>
  </si>
  <si>
    <t>第3節</t>
    <rPh sb="0" eb="1">
      <t>ダイ</t>
    </rPh>
    <rPh sb="2" eb="3">
      <t>セツ</t>
    </rPh>
    <phoneticPr fontId="17"/>
  </si>
  <si>
    <t>第４節</t>
    <rPh sb="0" eb="1">
      <t>ダイ</t>
    </rPh>
    <rPh sb="2" eb="3">
      <t>セツ</t>
    </rPh>
    <phoneticPr fontId="17"/>
  </si>
  <si>
    <t>11：15　～　12：00</t>
    <phoneticPr fontId="4"/>
  </si>
  <si>
    <t>13：00　～　13：45</t>
    <phoneticPr fontId="4"/>
  </si>
  <si>
    <t>14：05　～　14：50</t>
    <phoneticPr fontId="1"/>
  </si>
  <si>
    <t>－</t>
    <phoneticPr fontId="4"/>
  </si>
  <si>
    <t>－</t>
    <phoneticPr fontId="4"/>
  </si>
  <si>
    <t>－</t>
    <phoneticPr fontId="4"/>
  </si>
  <si>
    <t>－</t>
    <phoneticPr fontId="4"/>
  </si>
  <si>
    <t>２０２４年度　三島・伊豆地区　Ｕ－１２全日本サッカー大会予選（前期リーグ）　要項</t>
    <rPh sb="4" eb="6">
      <t>ネンド</t>
    </rPh>
    <rPh sb="7" eb="9">
      <t>ミシマ</t>
    </rPh>
    <rPh sb="19" eb="20">
      <t>ゼン</t>
    </rPh>
    <rPh sb="20" eb="22">
      <t>ニホン</t>
    </rPh>
    <rPh sb="26" eb="28">
      <t>タイカイ</t>
    </rPh>
    <rPh sb="28" eb="30">
      <t>ヨセン</t>
    </rPh>
    <rPh sb="31" eb="33">
      <t>ゼンキ</t>
    </rPh>
    <rPh sb="38" eb="40">
      <t>ヨウコウ</t>
    </rPh>
    <phoneticPr fontId="4"/>
  </si>
  <si>
    <t>　2024年度　三島・伊豆地区少年サッカー　Ｕ-12前期リーグ
　「第48回全日本少年サッカー大会静岡県大会三島・伊豆地区予選」を兼ねる</t>
    <rPh sb="8" eb="10">
      <t>ミシマ</t>
    </rPh>
    <rPh sb="26" eb="27">
      <t>ゼン</t>
    </rPh>
    <rPh sb="34" eb="35">
      <t>ダイ</t>
    </rPh>
    <rPh sb="37" eb="38">
      <t>カイ</t>
    </rPh>
    <rPh sb="38" eb="41">
      <t>ゼンニホン</t>
    </rPh>
    <rPh sb="41" eb="43">
      <t>ショウネン</t>
    </rPh>
    <rPh sb="47" eb="49">
      <t>タイカイ</t>
    </rPh>
    <rPh sb="54" eb="56">
      <t>ミシマ</t>
    </rPh>
    <rPh sb="65" eb="66">
      <t>カ</t>
    </rPh>
    <phoneticPr fontId="4"/>
  </si>
  <si>
    <t>4月6日（土）～10月6日（日）　</t>
    <rPh sb="1" eb="2">
      <t>ガツ</t>
    </rPh>
    <rPh sb="3" eb="4">
      <t>ニチ</t>
    </rPh>
    <rPh sb="5" eb="6">
      <t>ツチ</t>
    </rPh>
    <rPh sb="10" eb="11">
      <t>ガツ</t>
    </rPh>
    <rPh sb="12" eb="13">
      <t>ニチ</t>
    </rPh>
    <rPh sb="14" eb="15">
      <t>ニチ</t>
    </rPh>
    <phoneticPr fontId="4"/>
  </si>
  <si>
    <t>参加チーム19チームでA・Bブロックの２つに分けリーグ戦を行い、順位を決定する。また今回は、２０２３年度のU-１１後期リーグの順位に基づき、予選組み分けを行う。（三島・伊豆地区役員会にて決定）※コロナ等でリーグ戦開催が不可能になった場合は、トーナメント戦も可能とする。（三島・伊豆役員による話し合いで決定）</t>
    <rPh sb="0" eb="2">
      <t>サンカ</t>
    </rPh>
    <rPh sb="22" eb="23">
      <t>ワ</t>
    </rPh>
    <rPh sb="27" eb="28">
      <t>セン</t>
    </rPh>
    <rPh sb="29" eb="30">
      <t>オコナ</t>
    </rPh>
    <rPh sb="32" eb="34">
      <t>ジュンイ</t>
    </rPh>
    <rPh sb="35" eb="37">
      <t>ケッテイ</t>
    </rPh>
    <rPh sb="42" eb="44">
      <t>コンカイ</t>
    </rPh>
    <rPh sb="50" eb="51">
      <t>ネン</t>
    </rPh>
    <rPh sb="51" eb="52">
      <t>ド</t>
    </rPh>
    <rPh sb="57" eb="59">
      <t>コウキ</t>
    </rPh>
    <rPh sb="63" eb="65">
      <t>ジュンイ</t>
    </rPh>
    <rPh sb="66" eb="67">
      <t>モト</t>
    </rPh>
    <rPh sb="70" eb="72">
      <t>ヨセン</t>
    </rPh>
    <rPh sb="72" eb="73">
      <t>ク</t>
    </rPh>
    <rPh sb="74" eb="75">
      <t>ワ</t>
    </rPh>
    <rPh sb="77" eb="78">
      <t>オコナ</t>
    </rPh>
    <rPh sb="81" eb="83">
      <t>ミシマ</t>
    </rPh>
    <rPh sb="84" eb="86">
      <t>イズ</t>
    </rPh>
    <rPh sb="86" eb="88">
      <t>チク</t>
    </rPh>
    <rPh sb="88" eb="90">
      <t>ヤクイン</t>
    </rPh>
    <rPh sb="90" eb="91">
      <t>カイ</t>
    </rPh>
    <rPh sb="93" eb="95">
      <t>ケッテイ</t>
    </rPh>
    <rPh sb="100" eb="101">
      <t>トウ</t>
    </rPh>
    <rPh sb="105" eb="106">
      <t>セン</t>
    </rPh>
    <rPh sb="106" eb="108">
      <t>カイサイ</t>
    </rPh>
    <rPh sb="109" eb="112">
      <t>フカノウ</t>
    </rPh>
    <rPh sb="116" eb="118">
      <t>バアイ</t>
    </rPh>
    <rPh sb="126" eb="127">
      <t>セン</t>
    </rPh>
    <rPh sb="128" eb="130">
      <t>カノウ</t>
    </rPh>
    <rPh sb="135" eb="137">
      <t>ミシマ</t>
    </rPh>
    <rPh sb="138" eb="140">
      <t>イズ</t>
    </rPh>
    <rPh sb="140" eb="142">
      <t>ヤクイン</t>
    </rPh>
    <rPh sb="145" eb="146">
      <t>ハナ</t>
    </rPh>
    <rPh sb="147" eb="148">
      <t>ア</t>
    </rPh>
    <rPh sb="150" eb="152">
      <t>ケッテイ</t>
    </rPh>
    <phoneticPr fontId="4"/>
  </si>
  <si>
    <t xml:space="preserve">予選順位による。予選A・Bブロックの上位・下位の２ブロック又は上位・中位・下位３ブロックに分け、順位決定リーグ戦を行い最終順位を決定し、上位1チームが東部支部大会の出場権を得る。10/6（日）迄に終了させる。
</t>
    <rPh sb="0" eb="2">
      <t>ヨセン</t>
    </rPh>
    <rPh sb="2" eb="4">
      <t>ジュンイ</t>
    </rPh>
    <rPh sb="8" eb="10">
      <t>ヨセン</t>
    </rPh>
    <rPh sb="18" eb="20">
      <t>ジョウイ</t>
    </rPh>
    <rPh sb="21" eb="23">
      <t>カイ</t>
    </rPh>
    <rPh sb="29" eb="30">
      <t>マタ</t>
    </rPh>
    <rPh sb="31" eb="33">
      <t>ジョウイ</t>
    </rPh>
    <rPh sb="32" eb="33">
      <t>ミカミ</t>
    </rPh>
    <rPh sb="34" eb="36">
      <t>チュウイ</t>
    </rPh>
    <rPh sb="37" eb="39">
      <t>カイ</t>
    </rPh>
    <rPh sb="45" eb="46">
      <t>ワ</t>
    </rPh>
    <rPh sb="94" eb="95">
      <t>ヒ</t>
    </rPh>
    <rPh sb="96" eb="97">
      <t>マデ</t>
    </rPh>
    <rPh sb="98" eb="100">
      <t>シュウリョウ</t>
    </rPh>
    <phoneticPr fontId="4"/>
  </si>
  <si>
    <t>　三島サッカー協会、伊豆地区協議会に所属し、本大会の趣旨に賛同する、一般財団法人静岡県サッカー協会４種に登録したチームであること。選手は、日本サッカー協会発行の選手証を有する者（申請中も含む。）で、原則として、年度当初に選手登録したチームで大会に参加する（追加登録の場合は除く。）。なお、小学校６年生以下（４年生以上）とする。※学校行事以外は、公式戦を最優先する事。</t>
    <rPh sb="1" eb="3">
      <t>ミシマ</t>
    </rPh>
    <rPh sb="7" eb="9">
      <t>キョウカイ</t>
    </rPh>
    <rPh sb="10" eb="12">
      <t>イズ</t>
    </rPh>
    <rPh sb="12" eb="14">
      <t>チク</t>
    </rPh>
    <rPh sb="14" eb="17">
      <t>キョウギカイ</t>
    </rPh>
    <rPh sb="18" eb="20">
      <t>ショゾク</t>
    </rPh>
    <rPh sb="22" eb="25">
      <t>ホンタイカイ</t>
    </rPh>
    <rPh sb="26" eb="28">
      <t>シュシ</t>
    </rPh>
    <rPh sb="29" eb="31">
      <t>サンドウ</t>
    </rPh>
    <rPh sb="34" eb="36">
      <t>イッパン</t>
    </rPh>
    <rPh sb="36" eb="38">
      <t>ザイダン</t>
    </rPh>
    <rPh sb="38" eb="40">
      <t>ホウジン</t>
    </rPh>
    <rPh sb="50" eb="51">
      <t>シュ</t>
    </rPh>
    <rPh sb="69" eb="71">
      <t>ニホン</t>
    </rPh>
    <rPh sb="75" eb="77">
      <t>キョウカイ</t>
    </rPh>
    <rPh sb="77" eb="79">
      <t>ハッコウ</t>
    </rPh>
    <rPh sb="87" eb="88">
      <t>モノ</t>
    </rPh>
    <rPh sb="89" eb="92">
      <t>シンセイチュウ</t>
    </rPh>
    <rPh sb="93" eb="94">
      <t>フク</t>
    </rPh>
    <rPh sb="120" eb="122">
      <t>タイカイ</t>
    </rPh>
    <rPh sb="144" eb="147">
      <t>ショウガッコウ</t>
    </rPh>
    <rPh sb="149" eb="150">
      <t>セイ</t>
    </rPh>
    <rPh sb="154" eb="156">
      <t>ネンセイ</t>
    </rPh>
    <rPh sb="156" eb="158">
      <t>イジョウ</t>
    </rPh>
    <rPh sb="164" eb="166">
      <t>ガッコウ</t>
    </rPh>
    <rPh sb="166" eb="168">
      <t>ギョウジ</t>
    </rPh>
    <rPh sb="168" eb="170">
      <t>イガイ</t>
    </rPh>
    <rPh sb="172" eb="175">
      <t>コウシキセン</t>
    </rPh>
    <rPh sb="176" eb="177">
      <t>サイ</t>
    </rPh>
    <rPh sb="177" eb="179">
      <t>ユウセン</t>
    </rPh>
    <rPh sb="181" eb="182">
      <t>コト</t>
    </rPh>
    <phoneticPr fontId="4"/>
  </si>
  <si>
    <t>（４）1.順位決定においてのルール（リーグ戦で順位がきまらない場合も含む）</t>
    <rPh sb="5" eb="7">
      <t>ジュンイ</t>
    </rPh>
    <rPh sb="7" eb="9">
      <t>ケッテイ</t>
    </rPh>
    <rPh sb="23" eb="25">
      <t>ジュンイ</t>
    </rPh>
    <rPh sb="31" eb="33">
      <t>バアイ</t>
    </rPh>
    <rPh sb="34" eb="35">
      <t>フク</t>
    </rPh>
    <phoneticPr fontId="4"/>
  </si>
  <si>
    <t>FCITO</t>
    <phoneticPr fontId="1"/>
  </si>
  <si>
    <t>向山</t>
    <rPh sb="0" eb="2">
      <t>ムカイヤマ</t>
    </rPh>
    <phoneticPr fontId="1"/>
  </si>
  <si>
    <t>長岡</t>
    <rPh sb="0" eb="2">
      <t>ナガオカ</t>
    </rPh>
    <phoneticPr fontId="1"/>
  </si>
  <si>
    <t>錦田</t>
    <rPh sb="0" eb="2">
      <t>ニシキダ</t>
    </rPh>
    <phoneticPr fontId="1"/>
  </si>
  <si>
    <t>山田エルマーノ</t>
    <rPh sb="0" eb="2">
      <t>ヤマダ</t>
    </rPh>
    <phoneticPr fontId="1"/>
  </si>
  <si>
    <t>サンライズ</t>
    <phoneticPr fontId="1"/>
  </si>
  <si>
    <t>サウスフィールド</t>
    <phoneticPr fontId="1"/>
  </si>
  <si>
    <t>SS伊豆</t>
    <rPh sb="2" eb="4">
      <t>イズ</t>
    </rPh>
    <phoneticPr fontId="1"/>
  </si>
  <si>
    <t>２０２４年度　三島・伊豆地区Ｕ－１２前期予選リーグ兼全日少伊豆地区予選リーグ　・　星取表</t>
    <rPh sb="4" eb="6">
      <t>ネンド</t>
    </rPh>
    <rPh sb="7" eb="9">
      <t>ミシマ</t>
    </rPh>
    <rPh sb="10" eb="12">
      <t>イズ</t>
    </rPh>
    <rPh sb="12" eb="14">
      <t>チク</t>
    </rPh>
    <rPh sb="18" eb="20">
      <t>ゼンキ</t>
    </rPh>
    <rPh sb="25" eb="26">
      <t>ケン</t>
    </rPh>
    <rPh sb="26" eb="28">
      <t>ゼンニチ</t>
    </rPh>
    <rPh sb="28" eb="29">
      <t>ショウ</t>
    </rPh>
    <rPh sb="29" eb="31">
      <t>イズ</t>
    </rPh>
    <rPh sb="31" eb="33">
      <t>チク</t>
    </rPh>
    <rPh sb="33" eb="35">
      <t>ヨセン</t>
    </rPh>
    <rPh sb="41" eb="44">
      <t>ホシトリヒョウ</t>
    </rPh>
    <rPh sb="43" eb="44">
      <t>ヒョウ</t>
    </rPh>
    <phoneticPr fontId="4"/>
  </si>
  <si>
    <t>山田FC</t>
    <rPh sb="0" eb="2">
      <t>ヤマダ</t>
    </rPh>
    <phoneticPr fontId="1"/>
  </si>
  <si>
    <t>三島東</t>
    <rPh sb="0" eb="2">
      <t>ミシマ</t>
    </rPh>
    <rPh sb="2" eb="3">
      <t>ヒガシ</t>
    </rPh>
    <phoneticPr fontId="1"/>
  </si>
  <si>
    <t>レアーレ</t>
    <phoneticPr fontId="1"/>
  </si>
  <si>
    <t>FC函南</t>
    <rPh sb="2" eb="4">
      <t>カンナミ</t>
    </rPh>
    <phoneticPr fontId="1"/>
  </si>
  <si>
    <t>三島VFC</t>
    <rPh sb="0" eb="2">
      <t>ミシマ</t>
    </rPh>
    <phoneticPr fontId="1"/>
  </si>
  <si>
    <t>長伏</t>
    <rPh sb="0" eb="2">
      <t>ナガブセ</t>
    </rPh>
    <phoneticPr fontId="1"/>
  </si>
  <si>
    <t>大仁ネクサス</t>
    <rPh sb="0" eb="2">
      <t>オオヒト</t>
    </rPh>
    <phoneticPr fontId="1"/>
  </si>
  <si>
    <t>三島徳倉</t>
    <rPh sb="0" eb="2">
      <t>ミシマ</t>
    </rPh>
    <rPh sb="2" eb="4">
      <t>トクラ</t>
    </rPh>
    <phoneticPr fontId="1"/>
  </si>
  <si>
    <t>FC伊東</t>
    <rPh sb="2" eb="4">
      <t>イトウ</t>
    </rPh>
    <phoneticPr fontId="1"/>
  </si>
  <si>
    <t>初</t>
    <rPh sb="0" eb="1">
      <t>ハツ</t>
    </rPh>
    <phoneticPr fontId="1"/>
  </si>
  <si>
    <r>
      <t>月　日（日 ）　　　　　　　　</t>
    </r>
    <r>
      <rPr>
        <b/>
        <sz val="11"/>
        <rFont val="ＭＳ Ｐゴシック"/>
        <family val="3"/>
        <charset val="128"/>
      </rPr>
      <t>会場：　</t>
    </r>
    <r>
      <rPr>
        <sz val="11"/>
        <rFont val="ＭＳ Ｐゴシック"/>
        <family val="3"/>
        <charset val="128"/>
      </rPr>
      <t>　　　　　　　</t>
    </r>
    <r>
      <rPr>
        <b/>
        <sz val="11"/>
        <rFont val="ＭＳ Ｐゴシック"/>
        <family val="3"/>
        <charset val="128"/>
      </rPr>
      <t>会場当番：</t>
    </r>
    <r>
      <rPr>
        <sz val="11"/>
        <rFont val="ＭＳ Ｐゴシック"/>
        <family val="3"/>
        <charset val="128"/>
      </rPr>
      <t>　　　　　　　　準備：第一試合チーム　　　　　　　　　　　　片付：最終試合チーム　　　　　　　　　　　　　運営当番：　　</t>
    </r>
    <rPh sb="0" eb="1">
      <t>ツキ</t>
    </rPh>
    <rPh sb="2" eb="3">
      <t>ニチ</t>
    </rPh>
    <rPh sb="4" eb="5">
      <t>ヒ</t>
    </rPh>
    <rPh sb="15" eb="17">
      <t>カイジョウ</t>
    </rPh>
    <rPh sb="26" eb="28">
      <t>カイジョウ</t>
    </rPh>
    <rPh sb="28" eb="30">
      <t>トウバン</t>
    </rPh>
    <rPh sb="39" eb="41">
      <t>ジュンビ</t>
    </rPh>
    <rPh sb="42" eb="44">
      <t>ダイイチ</t>
    </rPh>
    <rPh sb="44" eb="46">
      <t>シアイ</t>
    </rPh>
    <rPh sb="61" eb="63">
      <t>カタヅ</t>
    </rPh>
    <rPh sb="64" eb="68">
      <t>サイシュウシアイ</t>
    </rPh>
    <rPh sb="84" eb="86">
      <t>ウンエイ</t>
    </rPh>
    <rPh sb="86" eb="88">
      <t>トウバン</t>
    </rPh>
    <phoneticPr fontId="4"/>
  </si>
  <si>
    <t>月　　日（）　　　　　　　　　　　　　　　　会場：　　　　　　　　　　　　　　　　　　　　　　　　　　　　　　　　会場当番：　　　　　　　　　　　　　準備⇒第一試合チーム　　　　　片付⇒最終試合チーム　　　　　　　　　　　　　　　　　　　　　　　　　　　　　　運営当番：　　</t>
    <rPh sb="0" eb="1">
      <t>ツキ</t>
    </rPh>
    <rPh sb="3" eb="4">
      <t>ニチ</t>
    </rPh>
    <rPh sb="22" eb="24">
      <t>カイジョウ</t>
    </rPh>
    <rPh sb="57" eb="59">
      <t>カイジョウ</t>
    </rPh>
    <rPh sb="59" eb="61">
      <t>トウバン</t>
    </rPh>
    <rPh sb="130" eb="132">
      <t>ウンエイ</t>
    </rPh>
    <rPh sb="132" eb="134">
      <t>トウバン</t>
    </rPh>
    <phoneticPr fontId="4"/>
  </si>
  <si>
    <t>上位ブロック</t>
    <rPh sb="0" eb="2">
      <t>ジョウイ</t>
    </rPh>
    <phoneticPr fontId="1"/>
  </si>
  <si>
    <t>２０２４年度　三島・伊豆地区Ｕ－１２前期予選リーグ兼全日少伊豆地区順位決定上位リーグ　・　星取表</t>
    <rPh sb="4" eb="6">
      <t>ネンド</t>
    </rPh>
    <rPh sb="7" eb="9">
      <t>ミシマ</t>
    </rPh>
    <rPh sb="10" eb="12">
      <t>イズ</t>
    </rPh>
    <rPh sb="12" eb="14">
      <t>チク</t>
    </rPh>
    <rPh sb="18" eb="20">
      <t>ゼンキ</t>
    </rPh>
    <rPh sb="25" eb="26">
      <t>ケン</t>
    </rPh>
    <rPh sb="26" eb="28">
      <t>ゼンニチ</t>
    </rPh>
    <rPh sb="28" eb="29">
      <t>ショウ</t>
    </rPh>
    <rPh sb="29" eb="31">
      <t>イズ</t>
    </rPh>
    <rPh sb="31" eb="33">
      <t>チク</t>
    </rPh>
    <rPh sb="33" eb="35">
      <t>ジュンイ</t>
    </rPh>
    <rPh sb="35" eb="37">
      <t>ケッテイ</t>
    </rPh>
    <rPh sb="37" eb="39">
      <t>ジョウイ</t>
    </rPh>
    <rPh sb="45" eb="48">
      <t>ホシトリヒョウ</t>
    </rPh>
    <rPh sb="47" eb="48">
      <t>ヒョウ</t>
    </rPh>
    <phoneticPr fontId="4"/>
  </si>
  <si>
    <t>A1</t>
    <phoneticPr fontId="1"/>
  </si>
  <si>
    <t>B1</t>
    <phoneticPr fontId="1"/>
  </si>
  <si>
    <t>A2</t>
    <phoneticPr fontId="1"/>
  </si>
  <si>
    <t>B2</t>
    <phoneticPr fontId="1"/>
  </si>
  <si>
    <t>A3</t>
    <phoneticPr fontId="1"/>
  </si>
  <si>
    <t>B3</t>
    <phoneticPr fontId="1"/>
  </si>
  <si>
    <t>A4</t>
    <phoneticPr fontId="1"/>
  </si>
  <si>
    <t>B4</t>
    <phoneticPr fontId="1"/>
  </si>
  <si>
    <t>A5</t>
    <phoneticPr fontId="1"/>
  </si>
  <si>
    <t>B5</t>
    <phoneticPr fontId="1"/>
  </si>
  <si>
    <t>２０２４年度　三島・伊豆地区Ｕ－１２前期予選リーグ兼全日少伊豆地区順位決定下位リーグ　・　星取表</t>
    <rPh sb="4" eb="6">
      <t>ネンド</t>
    </rPh>
    <rPh sb="7" eb="9">
      <t>ミシマ</t>
    </rPh>
    <rPh sb="10" eb="12">
      <t>イズ</t>
    </rPh>
    <rPh sb="12" eb="14">
      <t>チク</t>
    </rPh>
    <rPh sb="18" eb="20">
      <t>ゼンキ</t>
    </rPh>
    <rPh sb="25" eb="26">
      <t>ケン</t>
    </rPh>
    <rPh sb="26" eb="28">
      <t>ゼンニチ</t>
    </rPh>
    <rPh sb="28" eb="29">
      <t>ショウ</t>
    </rPh>
    <rPh sb="29" eb="31">
      <t>イズ</t>
    </rPh>
    <rPh sb="31" eb="33">
      <t>チク</t>
    </rPh>
    <rPh sb="33" eb="35">
      <t>ジュンイ</t>
    </rPh>
    <rPh sb="35" eb="37">
      <t>ケッテイ</t>
    </rPh>
    <rPh sb="37" eb="39">
      <t>カイ</t>
    </rPh>
    <rPh sb="45" eb="48">
      <t>ホシトリヒョウ</t>
    </rPh>
    <rPh sb="47" eb="48">
      <t>ヒョウ</t>
    </rPh>
    <phoneticPr fontId="4"/>
  </si>
  <si>
    <t>下位ブロック</t>
    <rPh sb="0" eb="2">
      <t>カイ</t>
    </rPh>
    <phoneticPr fontId="1"/>
  </si>
  <si>
    <t>B6</t>
    <phoneticPr fontId="1"/>
  </si>
  <si>
    <t>A6</t>
    <phoneticPr fontId="1"/>
  </si>
  <si>
    <t>B7</t>
    <phoneticPr fontId="1"/>
  </si>
  <si>
    <t>A7</t>
    <phoneticPr fontId="1"/>
  </si>
  <si>
    <t>B8</t>
    <phoneticPr fontId="1"/>
  </si>
  <si>
    <t>A8</t>
    <phoneticPr fontId="1"/>
  </si>
  <si>
    <t>B9</t>
    <phoneticPr fontId="1"/>
  </si>
  <si>
    <t>A9</t>
    <phoneticPr fontId="1"/>
  </si>
  <si>
    <t>B10</t>
    <phoneticPr fontId="1"/>
  </si>
  <si>
    <t>月　　日（）　　　　　　　　　　　　　　　　会場：　　　　　　　　　　　　　　　　　　　　　　　　　　　　　　　　　　会場当番：　　　　　　　　　　　　　　　　　　準備⇒第一試合チーム　　　　　　　　　　　　片付⇒最終試合チーム　　　　　　　　　　　　　　　　　　　　　　　　　　　　　　運営当番：　</t>
    <rPh sb="0" eb="1">
      <t>ツキ</t>
    </rPh>
    <rPh sb="3" eb="4">
      <t>ニチ</t>
    </rPh>
    <rPh sb="22" eb="24">
      <t>カイジョウ</t>
    </rPh>
    <rPh sb="59" eb="61">
      <t>カイジョウ</t>
    </rPh>
    <rPh sb="61" eb="63">
      <t>トウバン</t>
    </rPh>
    <rPh sb="82" eb="84">
      <t>ジュンビ</t>
    </rPh>
    <rPh sb="85" eb="87">
      <t>ダイイチ</t>
    </rPh>
    <rPh sb="87" eb="89">
      <t>シアイ</t>
    </rPh>
    <rPh sb="104" eb="106">
      <t>カタヅ</t>
    </rPh>
    <rPh sb="107" eb="109">
      <t>サイシュウ</t>
    </rPh>
    <rPh sb="109" eb="111">
      <t>シアイ</t>
    </rPh>
    <rPh sb="144" eb="146">
      <t>ウンエイ</t>
    </rPh>
    <rPh sb="146" eb="148">
      <t>トウバン</t>
    </rPh>
    <phoneticPr fontId="4"/>
  </si>
  <si>
    <t>２０２４年度　三島・伊豆地区Ｕ－１２前期リーグ兼全日少伊豆地区　順位決定リーグ（上位）</t>
    <rPh sb="32" eb="34">
      <t>ジュンイ</t>
    </rPh>
    <rPh sb="34" eb="36">
      <t>ケッテイ</t>
    </rPh>
    <rPh sb="40" eb="42">
      <t>ジョウイ</t>
    </rPh>
    <phoneticPr fontId="1"/>
  </si>
  <si>
    <t>２０２４年度　三島・伊豆地区Ｕ－１２前期リーグ兼全日少伊豆地区　順位決定リーグ（中位）</t>
    <rPh sb="32" eb="34">
      <t>ジュンイ</t>
    </rPh>
    <rPh sb="34" eb="36">
      <t>ケッテイ</t>
    </rPh>
    <rPh sb="40" eb="42">
      <t>チュウイ</t>
    </rPh>
    <phoneticPr fontId="1"/>
  </si>
  <si>
    <t>中位リーグ</t>
    <rPh sb="0" eb="2">
      <t>チュウイ</t>
    </rPh>
    <phoneticPr fontId="4"/>
  </si>
  <si>
    <t>B</t>
    <phoneticPr fontId="17"/>
  </si>
  <si>
    <t>４位</t>
    <rPh sb="1" eb="2">
      <t>イ</t>
    </rPh>
    <phoneticPr fontId="17"/>
  </si>
  <si>
    <t>5位</t>
    <rPh sb="1" eb="2">
      <t>イ</t>
    </rPh>
    <phoneticPr fontId="17"/>
  </si>
  <si>
    <t>A</t>
    <phoneticPr fontId="17"/>
  </si>
  <si>
    <t>B</t>
    <phoneticPr fontId="17"/>
  </si>
  <si>
    <t>6位</t>
    <rPh sb="1" eb="2">
      <t>イ</t>
    </rPh>
    <phoneticPr fontId="17"/>
  </si>
  <si>
    <t>－</t>
    <phoneticPr fontId="4"/>
  </si>
  <si>
    <t>－</t>
    <phoneticPr fontId="4"/>
  </si>
  <si>
    <t>－</t>
    <phoneticPr fontId="4"/>
  </si>
  <si>
    <t>２０２４年度　三島・伊豆地区Ｕ－１２前期リーグ兼全日少伊豆地区　順位決定リーグ（下位）</t>
    <rPh sb="32" eb="34">
      <t>ジュンイ</t>
    </rPh>
    <rPh sb="34" eb="36">
      <t>ケッテイ</t>
    </rPh>
    <rPh sb="40" eb="42">
      <t>カイ</t>
    </rPh>
    <phoneticPr fontId="1"/>
  </si>
  <si>
    <t>－</t>
    <phoneticPr fontId="4"/>
  </si>
  <si>
    <t>－</t>
    <phoneticPr fontId="4"/>
  </si>
  <si>
    <t>－</t>
    <phoneticPr fontId="4"/>
  </si>
  <si>
    <t>－</t>
    <phoneticPr fontId="4"/>
  </si>
  <si>
    <t>－</t>
    <phoneticPr fontId="4"/>
  </si>
  <si>
    <t>－</t>
    <phoneticPr fontId="4"/>
  </si>
  <si>
    <t>下位ブロック</t>
    <rPh sb="0" eb="2">
      <t>カイ</t>
    </rPh>
    <phoneticPr fontId="4"/>
  </si>
  <si>
    <t>A7位</t>
    <rPh sb="2" eb="3">
      <t>イ</t>
    </rPh>
    <phoneticPr fontId="1"/>
  </si>
  <si>
    <t>B7位</t>
    <rPh sb="2" eb="3">
      <t>イ</t>
    </rPh>
    <phoneticPr fontId="1"/>
  </si>
  <si>
    <t>A8位</t>
    <rPh sb="2" eb="3">
      <t>イ</t>
    </rPh>
    <phoneticPr fontId="1"/>
  </si>
  <si>
    <t>B8位</t>
    <rPh sb="2" eb="3">
      <t>イ</t>
    </rPh>
    <phoneticPr fontId="1"/>
  </si>
  <si>
    <t>A9位</t>
    <rPh sb="2" eb="3">
      <t>イ</t>
    </rPh>
    <phoneticPr fontId="1"/>
  </si>
  <si>
    <t>B9位</t>
    <rPh sb="2" eb="3">
      <t>イ</t>
    </rPh>
    <phoneticPr fontId="1"/>
  </si>
  <si>
    <t>B10位</t>
    <rPh sb="3" eb="4">
      <t>イ</t>
    </rPh>
    <phoneticPr fontId="1"/>
  </si>
  <si>
    <t>●2024年度　二日町／姫の沢　予約状況</t>
    <rPh sb="5" eb="7">
      <t>ネンド</t>
    </rPh>
    <rPh sb="8" eb="11">
      <t>フツカマチ</t>
    </rPh>
    <rPh sb="12" eb="13">
      <t>ヒメ</t>
    </rPh>
    <rPh sb="14" eb="15">
      <t>サワ</t>
    </rPh>
    <rPh sb="16" eb="18">
      <t>ヨヤク</t>
    </rPh>
    <rPh sb="18" eb="20">
      <t>ジョウキョウ</t>
    </rPh>
    <phoneticPr fontId="1"/>
  </si>
  <si>
    <t>　</t>
    <phoneticPr fontId="1"/>
  </si>
  <si>
    <t>日程</t>
    <rPh sb="0" eb="2">
      <t>ニッテイ</t>
    </rPh>
    <phoneticPr fontId="1"/>
  </si>
  <si>
    <t>人工芝</t>
    <rPh sb="0" eb="3">
      <t>ジンコウシバ</t>
    </rPh>
    <phoneticPr fontId="1"/>
  </si>
  <si>
    <t>クレ－</t>
    <phoneticPr fontId="1"/>
  </si>
  <si>
    <t>姫の沢</t>
    <rPh sb="0" eb="1">
      <t>ヒメ</t>
    </rPh>
    <rPh sb="2" eb="3">
      <t>サワ</t>
    </rPh>
    <phoneticPr fontId="1"/>
  </si>
  <si>
    <t>三島予定</t>
    <rPh sb="0" eb="2">
      <t>ミシマ</t>
    </rPh>
    <rPh sb="2" eb="4">
      <t>ヨテイ</t>
    </rPh>
    <phoneticPr fontId="1"/>
  </si>
  <si>
    <t>伊豆予定</t>
    <rPh sb="0" eb="2">
      <t>イズ</t>
    </rPh>
    <rPh sb="2" eb="4">
      <t>ヨテイ</t>
    </rPh>
    <phoneticPr fontId="1"/>
  </si>
  <si>
    <t>4月</t>
    <rPh sb="1" eb="2">
      <t>ガツ</t>
    </rPh>
    <phoneticPr fontId="1"/>
  </si>
  <si>
    <t>日</t>
    <rPh sb="0" eb="1">
      <t>ニチ</t>
    </rPh>
    <phoneticPr fontId="1"/>
  </si>
  <si>
    <t>8-17</t>
    <phoneticPr fontId="1"/>
  </si>
  <si>
    <t>他団体</t>
    <rPh sb="0" eb="1">
      <t>ホカ</t>
    </rPh>
    <rPh sb="1" eb="3">
      <t>ダンタイ</t>
    </rPh>
    <phoneticPr fontId="1"/>
  </si>
  <si>
    <t>全日本予選</t>
    <rPh sb="0" eb="3">
      <t>ゼンニホン</t>
    </rPh>
    <rPh sb="3" eb="5">
      <t>ヨセン</t>
    </rPh>
    <phoneticPr fontId="1"/>
  </si>
  <si>
    <t>U-12前期リ－グ</t>
  </si>
  <si>
    <t>前期リ－グ</t>
    <rPh sb="0" eb="2">
      <t>ゼンキ</t>
    </rPh>
    <phoneticPr fontId="1"/>
  </si>
  <si>
    <t>5月</t>
    <rPh sb="1" eb="2">
      <t>ガツ</t>
    </rPh>
    <phoneticPr fontId="1"/>
  </si>
  <si>
    <t>8-17</t>
    <phoneticPr fontId="1"/>
  </si>
  <si>
    <t>土</t>
    <rPh sb="0" eb="1">
      <t>ド</t>
    </rPh>
    <phoneticPr fontId="1"/>
  </si>
  <si>
    <t>8-12</t>
    <phoneticPr fontId="1"/>
  </si>
  <si>
    <t>日</t>
    <phoneticPr fontId="1"/>
  </si>
  <si>
    <t>8-17</t>
    <phoneticPr fontId="1"/>
  </si>
  <si>
    <t>※5/12と変更</t>
    <rPh sb="6" eb="8">
      <t>ヘンコウ</t>
    </rPh>
    <phoneticPr fontId="1"/>
  </si>
  <si>
    <t>6月</t>
    <rPh sb="1" eb="2">
      <t>ガツ</t>
    </rPh>
    <phoneticPr fontId="1"/>
  </si>
  <si>
    <t>フジパン県大会</t>
    <rPh sb="4" eb="7">
      <t>ケンタイカイ</t>
    </rPh>
    <phoneticPr fontId="1"/>
  </si>
  <si>
    <t>U-12前期リ－グ※フジパンなし</t>
    <phoneticPr fontId="1"/>
  </si>
  <si>
    <t>7月</t>
    <rPh sb="1" eb="2">
      <t>ガツ</t>
    </rPh>
    <phoneticPr fontId="1"/>
  </si>
  <si>
    <t>伊豆チャンピオンズカップ</t>
    <rPh sb="0" eb="2">
      <t>イズ</t>
    </rPh>
    <phoneticPr fontId="1"/>
  </si>
  <si>
    <t>U-11前期リ-グ</t>
    <rPh sb="4" eb="6">
      <t>ゼンキ</t>
    </rPh>
    <phoneticPr fontId="1"/>
  </si>
  <si>
    <t>8月</t>
    <rPh sb="1" eb="2">
      <t>ガツ</t>
    </rPh>
    <phoneticPr fontId="1"/>
  </si>
  <si>
    <t>サマ－カップ</t>
    <phoneticPr fontId="1"/>
  </si>
  <si>
    <t>サマ－カップ／</t>
    <phoneticPr fontId="1"/>
  </si>
  <si>
    <t>U-11前期リ-グ</t>
  </si>
  <si>
    <t>9月</t>
    <rPh sb="1" eb="2">
      <t>ガツ</t>
    </rPh>
    <phoneticPr fontId="1"/>
  </si>
  <si>
    <t>しらゆりカップ</t>
    <phoneticPr fontId="1"/>
  </si>
  <si>
    <t>　</t>
    <phoneticPr fontId="1"/>
  </si>
  <si>
    <t>東部選手権</t>
    <rPh sb="0" eb="2">
      <t>トウブ</t>
    </rPh>
    <rPh sb="2" eb="5">
      <t>センシュケン</t>
    </rPh>
    <phoneticPr fontId="1"/>
  </si>
  <si>
    <t>しんきん東部予選</t>
    <rPh sb="4" eb="6">
      <t>トウブ</t>
    </rPh>
    <rPh sb="6" eb="8">
      <t>ヨセン</t>
    </rPh>
    <phoneticPr fontId="1"/>
  </si>
  <si>
    <t>U-12後期リ-グ</t>
  </si>
  <si>
    <t>NTT予選</t>
    <rPh sb="3" eb="5">
      <t>ヨセン</t>
    </rPh>
    <phoneticPr fontId="1"/>
  </si>
  <si>
    <t>日</t>
  </si>
  <si>
    <t>U-12後期リーグ</t>
    <rPh sb="4" eb="6">
      <t>コウキ</t>
    </rPh>
    <phoneticPr fontId="1"/>
  </si>
  <si>
    <t>10月</t>
    <rPh sb="2" eb="3">
      <t>ガツ</t>
    </rPh>
    <phoneticPr fontId="1"/>
  </si>
  <si>
    <t>全日本東部予選</t>
    <rPh sb="0" eb="3">
      <t>ゼンニホン</t>
    </rPh>
    <rPh sb="3" eb="5">
      <t>トウブ</t>
    </rPh>
    <rPh sb="5" eb="7">
      <t>ヨセン</t>
    </rPh>
    <phoneticPr fontId="1"/>
  </si>
  <si>
    <t>しんきん県大会</t>
    <rPh sb="4" eb="7">
      <t>ケンタイカイ</t>
    </rPh>
    <phoneticPr fontId="1"/>
  </si>
  <si>
    <t>11月</t>
    <rPh sb="2" eb="3">
      <t>ガツ</t>
    </rPh>
    <phoneticPr fontId="1"/>
  </si>
  <si>
    <t>ライオンズカップ</t>
    <phoneticPr fontId="1"/>
  </si>
  <si>
    <t>U-11後期リ-グ</t>
    <rPh sb="4" eb="6">
      <t>コウキ</t>
    </rPh>
    <phoneticPr fontId="1"/>
  </si>
  <si>
    <t>12月</t>
    <rPh sb="2" eb="3">
      <t>ガツ</t>
    </rPh>
    <phoneticPr fontId="1"/>
  </si>
  <si>
    <t>NTT東部予選</t>
    <rPh sb="3" eb="5">
      <t>トウブ</t>
    </rPh>
    <rPh sb="5" eb="7">
      <t>ヨセン</t>
    </rPh>
    <phoneticPr fontId="1"/>
  </si>
  <si>
    <t>1月</t>
    <rPh sb="1" eb="2">
      <t>ガツ</t>
    </rPh>
    <phoneticPr fontId="1"/>
  </si>
  <si>
    <t>しずぎん予選</t>
    <rPh sb="4" eb="6">
      <t>ヨセン</t>
    </rPh>
    <phoneticPr fontId="1"/>
  </si>
  <si>
    <t>ｷｯｽﾞﾌｪｽﾃｨﾊﾞﾙ／ﾘｰﾄﾞFA</t>
    <phoneticPr fontId="1"/>
  </si>
  <si>
    <t>教育リ－グ</t>
    <rPh sb="0" eb="2">
      <t>キョウイク</t>
    </rPh>
    <phoneticPr fontId="1"/>
  </si>
  <si>
    <t>2月</t>
    <rPh sb="1" eb="2">
      <t>ガツ</t>
    </rPh>
    <phoneticPr fontId="1"/>
  </si>
  <si>
    <t>さんしんカップ</t>
    <phoneticPr fontId="1"/>
  </si>
  <si>
    <t>8-13</t>
    <phoneticPr fontId="1"/>
  </si>
  <si>
    <t>さんしんカップ</t>
    <phoneticPr fontId="1"/>
  </si>
  <si>
    <t>11：15　～　12：00</t>
    <phoneticPr fontId="4"/>
  </si>
  <si>
    <t>12：10　～　12：55</t>
    <phoneticPr fontId="4"/>
  </si>
  <si>
    <t>13：15　～　14：00</t>
    <phoneticPr fontId="4"/>
  </si>
  <si>
    <t>北上SC</t>
    <rPh sb="0" eb="2">
      <t>キタウエ</t>
    </rPh>
    <phoneticPr fontId="1"/>
  </si>
  <si>
    <t>サンライズ</t>
    <phoneticPr fontId="1"/>
  </si>
  <si>
    <t>北上FC</t>
    <rPh sb="0" eb="2">
      <t>キタウエ</t>
    </rPh>
    <phoneticPr fontId="1"/>
  </si>
  <si>
    <t>レアーレ</t>
    <phoneticPr fontId="1"/>
  </si>
  <si>
    <t>FC伊東</t>
    <rPh sb="2" eb="4">
      <t>イトウ</t>
    </rPh>
    <phoneticPr fontId="1"/>
  </si>
  <si>
    <t>三島VFC</t>
    <rPh sb="0" eb="2">
      <t>ミシマ</t>
    </rPh>
    <phoneticPr fontId="1"/>
  </si>
  <si>
    <t>長伏</t>
    <rPh sb="0" eb="2">
      <t>ナガブセ</t>
    </rPh>
    <phoneticPr fontId="1"/>
  </si>
  <si>
    <t>三島東</t>
    <rPh sb="0" eb="3">
      <t>ミシマヒガシ</t>
    </rPh>
    <phoneticPr fontId="1"/>
  </si>
  <si>
    <t>FC函南</t>
    <rPh sb="2" eb="4">
      <t>カンナミ</t>
    </rPh>
    <phoneticPr fontId="1"/>
  </si>
  <si>
    <t>山田FC</t>
    <rPh sb="0" eb="2">
      <t>ヤマダ</t>
    </rPh>
    <phoneticPr fontId="1"/>
  </si>
  <si>
    <t>大仁ネクサス</t>
    <rPh sb="0" eb="2">
      <t>オオヒト</t>
    </rPh>
    <phoneticPr fontId="1"/>
  </si>
  <si>
    <t>三島徳倉</t>
    <rPh sb="0" eb="2">
      <t>ミシマ</t>
    </rPh>
    <rPh sb="2" eb="4">
      <t>トクラ</t>
    </rPh>
    <phoneticPr fontId="1"/>
  </si>
  <si>
    <t>北上FC</t>
    <rPh sb="0" eb="2">
      <t>キタウエ</t>
    </rPh>
    <phoneticPr fontId="1"/>
  </si>
  <si>
    <t>三島東</t>
    <rPh sb="0" eb="2">
      <t>ミシマ</t>
    </rPh>
    <rPh sb="2" eb="3">
      <t>ヒガシ</t>
    </rPh>
    <phoneticPr fontId="1"/>
  </si>
  <si>
    <t>その他小学校等</t>
    <rPh sb="2" eb="3">
      <t>ホカ</t>
    </rPh>
    <rPh sb="3" eb="6">
      <t>ショウガッコウ</t>
    </rPh>
    <rPh sb="6" eb="7">
      <t>トウ</t>
    </rPh>
    <phoneticPr fontId="1"/>
  </si>
  <si>
    <t>使用する会場費について（2024年度適用）※例外の場合あり</t>
    <rPh sb="0" eb="2">
      <t>シヨウ</t>
    </rPh>
    <rPh sb="4" eb="6">
      <t>カイジョウ</t>
    </rPh>
    <rPh sb="6" eb="7">
      <t>ヒ</t>
    </rPh>
    <rPh sb="16" eb="18">
      <t>ネンド</t>
    </rPh>
    <rPh sb="18" eb="20">
      <t>テキヨウ</t>
    </rPh>
    <rPh sb="22" eb="24">
      <t>レイガイ</t>
    </rPh>
    <rPh sb="25" eb="27">
      <t>バアイ</t>
    </rPh>
    <phoneticPr fontId="1"/>
  </si>
  <si>
    <t>※グランド代余剰金より算出する</t>
    <rPh sb="5" eb="6">
      <t>ダイ</t>
    </rPh>
    <rPh sb="6" eb="9">
      <t>ヨジョウキン</t>
    </rPh>
    <rPh sb="11" eb="13">
      <t>サンシュツ</t>
    </rPh>
    <phoneticPr fontId="1"/>
  </si>
  <si>
    <r>
      <t>（１）　公益財団法人日本サッカー協会８人制サッカー競技規則及び県大会要項に順ずる。ただし、本大会規定を設ける。選手登録や運営事項等について、東部支部内の共通事項として規定された場合は、本要項もその規定に準じて変更する。　</t>
    </r>
    <r>
      <rPr>
        <sz val="11"/>
        <color indexed="10"/>
        <rFont val="ＭＳ Ｐ明朝"/>
        <family val="1"/>
        <charset val="128"/>
      </rPr>
      <t>※三島・伊豆ローカルルール採用とする。</t>
    </r>
    <rPh sb="29" eb="30">
      <t>オヨ</t>
    </rPh>
    <rPh sb="31" eb="33">
      <t>ケンタイ</t>
    </rPh>
    <rPh sb="33" eb="34">
      <t>カイ</t>
    </rPh>
    <rPh sb="34" eb="36">
      <t>ヨウコウ</t>
    </rPh>
    <rPh sb="111" eb="113">
      <t>ミシマ</t>
    </rPh>
    <rPh sb="114" eb="116">
      <t>イズ</t>
    </rPh>
    <rPh sb="123" eb="125">
      <t>サイヨウ</t>
    </rPh>
    <phoneticPr fontId="4"/>
  </si>
  <si>
    <t>（２）　審判は2～４人制とし、有資格者で行い、必ず審判着を着用し、ライセンス証を掲示すること。　　　　　　　　　　　　　　　　　　　　　　　　　　　　　
　　　</t>
    <rPh sb="10" eb="11">
      <t>ニン</t>
    </rPh>
    <rPh sb="11" eb="12">
      <t>セイ</t>
    </rPh>
    <rPh sb="20" eb="21">
      <t>オコナ</t>
    </rPh>
    <rPh sb="38" eb="39">
      <t>ショウ</t>
    </rPh>
    <rPh sb="40" eb="42">
      <t>ケイジ</t>
    </rPh>
    <phoneticPr fontId="4"/>
  </si>
  <si>
    <t>10月8日(土)　予備日：日（）　会場：肥田G　　※要修正</t>
    <rPh sb="6" eb="7">
      <t>ツチ</t>
    </rPh>
    <rPh sb="9" eb="11">
      <t>ヨビ</t>
    </rPh>
    <rPh sb="11" eb="12">
      <t>ビ</t>
    </rPh>
    <rPh sb="13" eb="14">
      <t>ヒ</t>
    </rPh>
    <rPh sb="17" eb="19">
      <t>カイジョウ</t>
    </rPh>
    <rPh sb="20" eb="22">
      <t>ヒダ</t>
    </rPh>
    <rPh sb="26" eb="29">
      <t>ヨウシュウセイ</t>
    </rPh>
    <phoneticPr fontId="4"/>
  </si>
  <si>
    <t>11月　13日(日)、　　20日(日)　、27日（日）会場：　　　※要修正</t>
    <rPh sb="8" eb="9">
      <t>ヒ</t>
    </rPh>
    <rPh sb="17" eb="18">
      <t>ヒ</t>
    </rPh>
    <rPh sb="23" eb="24">
      <t>ヒ</t>
    </rPh>
    <rPh sb="25" eb="26">
      <t>ヒ</t>
    </rPh>
    <rPh sb="34" eb="37">
      <t>ヨウシュウセイ</t>
    </rPh>
    <phoneticPr fontId="4"/>
  </si>
  <si>
    <t xml:space="preserve">三島・伊豆地区内（三島・伊豆地区優勝チームが出場） </t>
    <rPh sb="16" eb="18">
      <t>ユウショウ</t>
    </rPh>
    <phoneticPr fontId="1"/>
  </si>
  <si>
    <t>８人制で行い、審判は2～４名、ピッチサイズは縦６８ｍ×横５０ｍを基本とする。試合時間は、４５分（２０－５－２０）とする。</t>
    <phoneticPr fontId="4"/>
  </si>
  <si>
    <t>4月　　14日（日）　　　　　　　　　　　　　　　　会場：　姫の沢　　　　　　　　　　　　　　　　　　　　　　　　　　　　　　　会場当番：　　　　　　　　　　　　　準備⇒第一試合チーム　　　　　片付⇒最終試合チーム　　　　　　　　　　　　　　　　　　　　　　　　　　　　　　運営当番：　本部</t>
    <rPh sb="1" eb="2">
      <t>ツキ</t>
    </rPh>
    <rPh sb="6" eb="7">
      <t>ニチ</t>
    </rPh>
    <rPh sb="8" eb="9">
      <t>ヒ</t>
    </rPh>
    <rPh sb="26" eb="28">
      <t>カイジョウ</t>
    </rPh>
    <rPh sb="30" eb="31">
      <t>ヒメ</t>
    </rPh>
    <rPh sb="32" eb="33">
      <t>サワ</t>
    </rPh>
    <rPh sb="64" eb="66">
      <t>カイジョウ</t>
    </rPh>
    <rPh sb="66" eb="68">
      <t>トウバン</t>
    </rPh>
    <rPh sb="137" eb="139">
      <t>ウンエイ</t>
    </rPh>
    <rPh sb="139" eb="141">
      <t>トウバン</t>
    </rPh>
    <rPh sb="143" eb="145">
      <t>ホンブ</t>
    </rPh>
    <phoneticPr fontId="4"/>
  </si>
  <si>
    <t>4月　　14日（日）　　　　　　　　　　　　　　　　会場：　姫の沢　　　　　　　　　　　　　　　　　　　　　　　　　　　　　　会場当番：　　　　　　　　　　　　　準備⇒第一試合チーム　　　　　片付⇒最終試合チーム　　　　　　　　　　　　　　　　　　　　　　　　　　　　　　運営当番：　本部</t>
    <rPh sb="1" eb="2">
      <t>ツキ</t>
    </rPh>
    <rPh sb="6" eb="7">
      <t>ニチ</t>
    </rPh>
    <rPh sb="8" eb="9">
      <t>ヒ</t>
    </rPh>
    <rPh sb="26" eb="28">
      <t>カイジョウ</t>
    </rPh>
    <rPh sb="30" eb="31">
      <t>ヒメ</t>
    </rPh>
    <rPh sb="32" eb="33">
      <t>サワ</t>
    </rPh>
    <rPh sb="63" eb="65">
      <t>カイジョウ</t>
    </rPh>
    <rPh sb="65" eb="67">
      <t>トウバン</t>
    </rPh>
    <rPh sb="136" eb="138">
      <t>ウンエイ</t>
    </rPh>
    <rPh sb="138" eb="140">
      <t>トウバン</t>
    </rPh>
    <rPh sb="142" eb="144">
      <t>ホンブ</t>
    </rPh>
    <phoneticPr fontId="4"/>
  </si>
  <si>
    <t>4月　　28日（日）　　　　　　　　　　　　　　　　会場：　姫の沢　　　　　　　　　　　　　　　　　　　　　　　　　　　　会場当番：　　　　　　　　　　　　　準備⇒第一試合チーム　　　　　片付⇒最終試合チーム　　　　　　　　　　　　　　　　　　　　　　　　　　　　　　運営当番：　本部</t>
    <rPh sb="1" eb="2">
      <t>ツキ</t>
    </rPh>
    <rPh sb="6" eb="7">
      <t>ニチ</t>
    </rPh>
    <rPh sb="8" eb="9">
      <t>ヒ</t>
    </rPh>
    <rPh sb="26" eb="28">
      <t>カイジョウ</t>
    </rPh>
    <rPh sb="30" eb="31">
      <t>ヒメ</t>
    </rPh>
    <rPh sb="32" eb="33">
      <t>サワ</t>
    </rPh>
    <rPh sb="61" eb="63">
      <t>カイジョウ</t>
    </rPh>
    <rPh sb="63" eb="65">
      <t>トウバン</t>
    </rPh>
    <rPh sb="134" eb="136">
      <t>ウンエイ</t>
    </rPh>
    <rPh sb="136" eb="138">
      <t>トウバン</t>
    </rPh>
    <rPh sb="140" eb="142">
      <t>ホンブ</t>
    </rPh>
    <phoneticPr fontId="4"/>
  </si>
  <si>
    <t>4月　　28日（日）　　　　　　　　　　　　　　　　会場：　　姫の沢　　　　　　　　　　　　　　　　　　　　　　　　　　　　会場当番：　　　　　　　　　　　　　準備⇒第一試合チーム　　　　　片付⇒最終試合チーム　　　　　　　　　　　　　　　　　　　　　　　　　　　　　　運営当番：　　本部</t>
    <rPh sb="1" eb="2">
      <t>ツキ</t>
    </rPh>
    <rPh sb="6" eb="7">
      <t>ニチ</t>
    </rPh>
    <rPh sb="8" eb="9">
      <t>ヒ</t>
    </rPh>
    <rPh sb="26" eb="28">
      <t>カイジョウ</t>
    </rPh>
    <rPh sb="31" eb="32">
      <t>ヒメ</t>
    </rPh>
    <rPh sb="33" eb="34">
      <t>サワ</t>
    </rPh>
    <rPh sb="62" eb="64">
      <t>カイジョウ</t>
    </rPh>
    <rPh sb="64" eb="66">
      <t>トウバン</t>
    </rPh>
    <rPh sb="135" eb="137">
      <t>ウンエイ</t>
    </rPh>
    <rPh sb="137" eb="139">
      <t>トウバン</t>
    </rPh>
    <rPh sb="142" eb="144">
      <t>ホンブ</t>
    </rPh>
    <phoneticPr fontId="4"/>
  </si>
  <si>
    <t>4月　　14日（日）　　　　　　　　　　　　　　　　会場：　三島二日町　　　　　　　　　　　　　　　　　　　　　　　　　　　　　　　会場当番：　　　　　　　　　　　　　準備⇒第一試合チーム　　　　　片付⇒最終試合チーム　　　　　　　　　　　　　　　　　　　　　　　　　　　　　　運営当番：　　本部</t>
    <rPh sb="1" eb="2">
      <t>ツキ</t>
    </rPh>
    <rPh sb="6" eb="7">
      <t>ニチ</t>
    </rPh>
    <rPh sb="8" eb="9">
      <t>ヒ</t>
    </rPh>
    <rPh sb="26" eb="28">
      <t>カイジョウ</t>
    </rPh>
    <rPh sb="30" eb="32">
      <t>ミシマ</t>
    </rPh>
    <rPh sb="32" eb="35">
      <t>フツカマチ</t>
    </rPh>
    <rPh sb="66" eb="68">
      <t>カイジョウ</t>
    </rPh>
    <rPh sb="68" eb="70">
      <t>トウバン</t>
    </rPh>
    <rPh sb="139" eb="141">
      <t>ウンエイ</t>
    </rPh>
    <rPh sb="141" eb="143">
      <t>トウバン</t>
    </rPh>
    <rPh sb="146" eb="148">
      <t>ホンブ</t>
    </rPh>
    <phoneticPr fontId="4"/>
  </si>
  <si>
    <t>4月　　28日（日）　　　　　　　　　　　　　　　　会場：　肥田　　　　　　　　　　　　　　　　　　　　　　　　　　　　　　会場当番：　　函南　　　　　　　　　　　準備⇒第一試合チーム　　　　　片付⇒最終試合チーム　　　　　　　　　　　　　　　　　　　　　　　　　　　　　　運営当番：　　本部</t>
    <rPh sb="1" eb="2">
      <t>ツキ</t>
    </rPh>
    <rPh sb="6" eb="7">
      <t>ニチ</t>
    </rPh>
    <rPh sb="8" eb="9">
      <t>ヒ</t>
    </rPh>
    <rPh sb="26" eb="28">
      <t>カイジョウ</t>
    </rPh>
    <rPh sb="30" eb="32">
      <t>ヒダ</t>
    </rPh>
    <rPh sb="62" eb="64">
      <t>カイジョウ</t>
    </rPh>
    <rPh sb="64" eb="66">
      <t>トウバン</t>
    </rPh>
    <rPh sb="69" eb="71">
      <t>カンナミ</t>
    </rPh>
    <rPh sb="137" eb="139">
      <t>ウンエイ</t>
    </rPh>
    <rPh sb="139" eb="141">
      <t>トウバン</t>
    </rPh>
    <rPh sb="144" eb="146">
      <t>ホンブ</t>
    </rPh>
    <phoneticPr fontId="4"/>
  </si>
  <si>
    <t>4月　　28日（日）　　　　　　　　　　　　　　　　会場：　肥田　　　　　　　　　　　　　　　　　　　　　　　　　　　　　会場当番：　　函南　　　　　　　　　　　準備⇒第一試合チーム　　　　　片付⇒最終試合チーム　　　　　　　　　　　　　　　　　　　　　　　　　　　　　　運営当番：　本部　</t>
    <rPh sb="1" eb="2">
      <t>ツキ</t>
    </rPh>
    <rPh sb="6" eb="7">
      <t>ニチ</t>
    </rPh>
    <rPh sb="8" eb="9">
      <t>ヒ</t>
    </rPh>
    <rPh sb="26" eb="28">
      <t>カイジョウ</t>
    </rPh>
    <rPh sb="30" eb="32">
      <t>ヒダ</t>
    </rPh>
    <rPh sb="61" eb="63">
      <t>カイジョウ</t>
    </rPh>
    <rPh sb="63" eb="65">
      <t>トウバン</t>
    </rPh>
    <rPh sb="68" eb="70">
      <t>カンナミ</t>
    </rPh>
    <rPh sb="136" eb="138">
      <t>ウンエイ</t>
    </rPh>
    <rPh sb="138" eb="140">
      <t>トウバン</t>
    </rPh>
    <rPh sb="142" eb="144">
      <t>ホンブ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</si>
</sst>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8"/>
      <color theme="1"/>
      <name val="游ゴシック"/>
      <family val="3"/>
      <charset val="128"/>
      <scheme val="minor"/>
    </font>
    <font>
      <sz val="6"/>
      <name val="ＭＳ Ｐゴシック"/>
      <family val="3"/>
      <charset val="128"/>
    </font>
    <font>
      <b/>
      <sz val="12"/>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4"/>
      <color theme="1"/>
      <name val="游ゴシック"/>
      <family val="3"/>
      <charset val="128"/>
      <scheme val="minor"/>
    </font>
    <font>
      <sz val="16"/>
      <name val="ＭＳ Ｐゴシック"/>
      <family val="3"/>
      <charset val="128"/>
    </font>
    <font>
      <sz val="16"/>
      <color theme="1"/>
      <name val="游ゴシック"/>
      <family val="3"/>
      <charset val="128"/>
      <scheme val="minor"/>
    </font>
    <font>
      <sz val="12"/>
      <color indexed="9"/>
      <name val="ＭＳ Ｐゴシック"/>
      <family val="3"/>
      <charset val="128"/>
    </font>
    <font>
      <sz val="16"/>
      <color indexed="9"/>
      <name val="ＭＳ Ｐゴシック"/>
      <family val="3"/>
      <charset val="128"/>
    </font>
    <font>
      <sz val="16"/>
      <color indexed="14"/>
      <name val="ＭＳ Ｐゴシック"/>
      <family val="3"/>
      <charset val="128"/>
    </font>
    <font>
      <b/>
      <sz val="16"/>
      <name val="ＭＳ Ｐゴシック"/>
      <family val="3"/>
      <charset val="128"/>
    </font>
    <font>
      <sz val="12"/>
      <color indexed="10"/>
      <name val="ＭＳ Ｐゴシック"/>
      <family val="3"/>
      <charset val="128"/>
    </font>
    <font>
      <sz val="6"/>
      <name val="游ゴシック"/>
      <family val="3"/>
      <charset val="128"/>
      <scheme val="minor"/>
    </font>
    <font>
      <sz val="12"/>
      <color theme="1"/>
      <name val="ＭＳ Ｐゴシック"/>
      <family val="3"/>
      <charset val="128"/>
    </font>
    <font>
      <sz val="20"/>
      <name val="ＭＳ Ｐゴシック"/>
      <family val="3"/>
      <charset val="128"/>
    </font>
    <font>
      <sz val="11"/>
      <color rgb="FFFF0000"/>
      <name val="ＭＳ Ｐゴシック"/>
      <family val="3"/>
      <charset val="128"/>
    </font>
    <font>
      <sz val="9"/>
      <name val="ＭＳ Ｐゴシック"/>
      <family val="3"/>
      <charset val="128"/>
    </font>
    <font>
      <sz val="12"/>
      <color rgb="FF0000FF"/>
      <name val="ＭＳ Ｐゴシック"/>
      <family val="3"/>
      <charset val="128"/>
    </font>
    <font>
      <b/>
      <sz val="11"/>
      <name val="ＭＳ Ｐゴシック"/>
      <family val="3"/>
      <charset val="128"/>
    </font>
    <font>
      <sz val="11"/>
      <color indexed="10"/>
      <name val="ＭＳ Ｐゴシック"/>
      <family val="3"/>
      <charset val="128"/>
    </font>
    <font>
      <sz val="12"/>
      <color indexed="14"/>
      <name val="ＭＳ Ｐゴシック"/>
      <family val="3"/>
      <charset val="128"/>
    </font>
    <font>
      <sz val="11"/>
      <name val="ＭＳ Ｐ明朝"/>
      <family val="1"/>
      <charset val="128"/>
    </font>
    <font>
      <sz val="10"/>
      <name val="ＭＳ Ｐゴシック"/>
      <family val="3"/>
      <charset val="128"/>
    </font>
    <font>
      <b/>
      <sz val="14"/>
      <name val="ＭＳ Ｐゴシック"/>
      <family val="3"/>
      <charset val="128"/>
    </font>
    <font>
      <sz val="14"/>
      <color theme="1"/>
      <name val="游ゴシック"/>
      <family val="2"/>
      <charset val="128"/>
      <scheme val="minor"/>
    </font>
    <font>
      <b/>
      <sz val="16"/>
      <name val="ＭＳ Ｐ明朝"/>
      <family val="1"/>
      <charset val="128"/>
    </font>
    <font>
      <sz val="12"/>
      <name val="ＭＳ Ｐ明朝"/>
      <family val="1"/>
      <charset val="128"/>
    </font>
    <font>
      <sz val="10"/>
      <name val="ＭＳ Ｐ明朝"/>
      <family val="1"/>
      <charset val="128"/>
    </font>
    <font>
      <sz val="11"/>
      <color rgb="FFFF0000"/>
      <name val="ＭＳ Ｐ明朝"/>
      <family val="1"/>
      <charset val="128"/>
    </font>
    <font>
      <sz val="11"/>
      <color indexed="10"/>
      <name val="ＭＳ Ｐ明朝"/>
      <family val="1"/>
      <charset val="128"/>
    </font>
    <font>
      <sz val="12"/>
      <name val="Century"/>
      <family val="1"/>
    </font>
    <font>
      <sz val="12"/>
      <name val="ＭＳ 明朝"/>
      <family val="1"/>
      <charset val="128"/>
    </font>
    <font>
      <sz val="16"/>
      <color indexed="8"/>
      <name val="ＭＳ Ｐゴシック"/>
      <family val="3"/>
      <charset val="128"/>
    </font>
    <font>
      <sz val="16"/>
      <color rgb="FFFF0000"/>
      <name val="ＭＳ Ｐゴシック"/>
      <family val="3"/>
      <charset val="128"/>
    </font>
    <font>
      <sz val="18"/>
      <color theme="1"/>
      <name val="游ゴシック"/>
      <family val="2"/>
      <charset val="128"/>
      <scheme val="minor"/>
    </font>
    <font>
      <sz val="24"/>
      <color theme="1"/>
      <name val="游ゴシック"/>
      <family val="2"/>
      <charset val="128"/>
      <scheme val="minor"/>
    </font>
    <font>
      <sz val="24"/>
      <color theme="1"/>
      <name val="游ゴシック"/>
      <family val="3"/>
      <charset val="128"/>
      <scheme val="minor"/>
    </font>
    <font>
      <sz val="12"/>
      <color rgb="FFFF0000"/>
      <name val="ＭＳ Ｐゴシック"/>
      <family val="3"/>
      <charset val="128"/>
    </font>
    <font>
      <sz val="14"/>
      <color rgb="FFFF0000"/>
      <name val="ＭＳ Ｐゴシック"/>
      <family val="3"/>
      <charset val="128"/>
    </font>
    <font>
      <sz val="12"/>
      <color theme="1"/>
      <name val="游ゴシック"/>
      <family val="2"/>
      <charset val="128"/>
      <scheme val="minor"/>
    </font>
    <font>
      <sz val="14"/>
      <color rgb="FFFF0000"/>
      <name val="游ゴシック"/>
      <family val="3"/>
      <charset val="128"/>
      <scheme val="minor"/>
    </font>
    <font>
      <sz val="12"/>
      <color rgb="FFFF0000"/>
      <name val="ＭＳ Ｐ明朝"/>
      <family val="1"/>
      <charset val="128"/>
    </font>
    <font>
      <b/>
      <sz val="11"/>
      <color theme="1"/>
      <name val="游ゴシック"/>
      <family val="3"/>
      <charset val="128"/>
      <scheme val="minor"/>
    </font>
    <font>
      <b/>
      <sz val="11"/>
      <color rgb="FFFF0000"/>
      <name val="游ゴシック"/>
      <family val="3"/>
      <charset val="128"/>
      <scheme val="minor"/>
    </font>
    <font>
      <sz val="14"/>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66FFFF"/>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00FFFF"/>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FFF00"/>
        <bgColor indexed="64"/>
      </patternFill>
    </fill>
  </fills>
  <borders count="9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medium">
        <color indexed="64"/>
      </bottom>
      <diagonal/>
    </border>
    <border>
      <left style="medium">
        <color indexed="64"/>
      </left>
      <right style="thin">
        <color indexed="64"/>
      </right>
      <top/>
      <bottom style="thin">
        <color auto="1"/>
      </bottom>
      <diagonal/>
    </border>
    <border>
      <left style="thin">
        <color auto="1"/>
      </left>
      <right/>
      <top/>
      <bottom/>
      <diagonal/>
    </border>
    <border>
      <left style="thin">
        <color indexed="64"/>
      </left>
      <right/>
      <top style="medium">
        <color indexed="64"/>
      </top>
      <bottom style="medium">
        <color indexed="64"/>
      </bottom>
      <diagonal/>
    </border>
    <border>
      <left style="thin">
        <color auto="1"/>
      </left>
      <right/>
      <top/>
      <bottom style="thin">
        <color auto="1"/>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thin">
        <color indexed="64"/>
      </left>
      <right/>
      <top/>
      <bottom style="thin">
        <color indexed="64"/>
      </bottom>
      <diagonal style="thin">
        <color indexed="64"/>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medium">
        <color indexed="64"/>
      </right>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Down="1">
      <left style="thin">
        <color auto="1"/>
      </left>
      <right style="thin">
        <color auto="1"/>
      </right>
      <top style="thin">
        <color auto="1"/>
      </top>
      <bottom style="medium">
        <color indexed="64"/>
      </bottom>
      <diagonal style="thin">
        <color auto="1"/>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auto="1"/>
      </left>
      <right style="thin">
        <color auto="1"/>
      </right>
      <top style="medium">
        <color indexed="64"/>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cellStyleXfs>
  <cellXfs count="758">
    <xf numFmtId="0" fontId="0" fillId="0" borderId="0" xfId="0">
      <alignment vertical="center"/>
    </xf>
    <xf numFmtId="0" fontId="0" fillId="2" borderId="0" xfId="0" applyFill="1">
      <alignment vertical="center"/>
    </xf>
    <xf numFmtId="0" fontId="3" fillId="0" borderId="0" xfId="0" applyFont="1" applyAlignment="1"/>
    <xf numFmtId="0" fontId="7" fillId="0" borderId="0" xfId="0" applyFont="1" applyAlignment="1" applyProtection="1">
      <alignment vertical="center" shrinkToFit="1"/>
      <protection locked="0"/>
    </xf>
    <xf numFmtId="0" fontId="13" fillId="0" borderId="45" xfId="0" applyFont="1" applyBorder="1" applyAlignment="1" applyProtection="1">
      <alignment vertical="center" shrinkToFit="1"/>
      <protection hidden="1"/>
    </xf>
    <xf numFmtId="0" fontId="10" fillId="0" borderId="0" xfId="0" applyFont="1" applyAlignment="1" applyProtection="1">
      <alignment horizontal="center" shrinkToFit="1"/>
      <protection hidden="1"/>
    </xf>
    <xf numFmtId="0" fontId="13" fillId="0" borderId="57" xfId="0" applyFont="1" applyBorder="1" applyAlignment="1" applyProtection="1">
      <alignment vertical="center" shrinkToFit="1"/>
      <protection hidden="1"/>
    </xf>
    <xf numFmtId="0" fontId="10" fillId="3" borderId="50" xfId="0" applyFont="1" applyFill="1" applyBorder="1" applyAlignment="1" applyProtection="1">
      <alignment horizontal="center" shrinkToFit="1"/>
      <protection locked="0"/>
    </xf>
    <xf numFmtId="0" fontId="10" fillId="0" borderId="51" xfId="0" applyFont="1" applyBorder="1" applyAlignment="1" applyProtection="1">
      <alignment horizontal="center" shrinkToFit="1"/>
      <protection locked="0"/>
    </xf>
    <xf numFmtId="0" fontId="10" fillId="3" borderId="30" xfId="0" applyFont="1" applyFill="1" applyBorder="1" applyAlignment="1" applyProtection="1">
      <alignment horizontal="center" shrinkToFit="1"/>
      <protection locked="0"/>
    </xf>
    <xf numFmtId="0" fontId="10" fillId="0" borderId="0" xfId="0" applyFont="1" applyAlignment="1" applyProtection="1">
      <alignment vertical="center" shrinkToFit="1"/>
      <protection hidden="1"/>
    </xf>
    <xf numFmtId="0" fontId="10" fillId="3" borderId="51" xfId="0" applyFont="1" applyFill="1" applyBorder="1" applyAlignment="1" applyProtection="1">
      <alignment horizontal="center" shrinkToFit="1"/>
      <protection locked="0"/>
    </xf>
    <xf numFmtId="0" fontId="13" fillId="0" borderId="59" xfId="0" applyFont="1" applyBorder="1" applyAlignment="1" applyProtection="1">
      <alignment vertical="center" shrinkToFit="1"/>
      <protection hidden="1"/>
    </xf>
    <xf numFmtId="0" fontId="10" fillId="0" borderId="2" xfId="0" applyFont="1" applyBorder="1" applyAlignment="1" applyProtection="1">
      <alignment horizontal="center" shrinkToFit="1"/>
      <protection hidden="1"/>
    </xf>
    <xf numFmtId="0" fontId="13" fillId="0" borderId="68" xfId="0" applyFont="1" applyBorder="1" applyAlignment="1" applyProtection="1">
      <alignment vertical="center" shrinkToFit="1"/>
      <protection hidden="1"/>
    </xf>
    <xf numFmtId="0" fontId="10" fillId="0" borderId="2" xfId="0" applyFont="1" applyBorder="1" applyAlignment="1" applyProtection="1">
      <alignment vertical="center" shrinkToFit="1"/>
      <protection hidden="1"/>
    </xf>
    <xf numFmtId="0" fontId="13" fillId="0" borderId="0" xfId="0" applyFont="1" applyAlignment="1" applyProtection="1">
      <alignment vertical="center" shrinkToFit="1"/>
      <protection hidden="1"/>
    </xf>
    <xf numFmtId="0" fontId="10" fillId="3" borderId="45" xfId="0" applyFont="1" applyFill="1" applyBorder="1" applyAlignment="1" applyProtection="1">
      <alignment horizontal="center" shrinkToFit="1"/>
      <protection locked="0"/>
    </xf>
    <xf numFmtId="0" fontId="10" fillId="0" borderId="0" xfId="0" applyFont="1" applyAlignment="1" applyProtection="1">
      <alignment horizontal="center" shrinkToFit="1"/>
      <protection locked="0"/>
    </xf>
    <xf numFmtId="0" fontId="10" fillId="3" borderId="57" xfId="0" applyFont="1" applyFill="1" applyBorder="1" applyAlignment="1" applyProtection="1">
      <alignment horizontal="center" shrinkToFit="1"/>
      <protection locked="0"/>
    </xf>
    <xf numFmtId="0" fontId="10" fillId="3" borderId="0" xfId="0" applyFont="1" applyFill="1" applyAlignment="1" applyProtection="1">
      <alignment horizontal="center" shrinkToFit="1"/>
      <protection locked="0"/>
    </xf>
    <xf numFmtId="0" fontId="13" fillId="0" borderId="2" xfId="0" applyFont="1" applyBorder="1" applyAlignment="1" applyProtection="1">
      <alignment vertical="center" shrinkToFit="1"/>
      <protection hidden="1"/>
    </xf>
    <xf numFmtId="0" fontId="13" fillId="0" borderId="35" xfId="0" applyFont="1" applyBorder="1" applyAlignment="1" applyProtection="1">
      <alignment vertical="center" shrinkToFit="1"/>
      <protection hidden="1"/>
    </xf>
    <xf numFmtId="0" fontId="10" fillId="3" borderId="37" xfId="0" applyFont="1" applyFill="1" applyBorder="1" applyAlignment="1" applyProtection="1">
      <alignment horizontal="center" shrinkToFit="1"/>
      <protection locked="0"/>
    </xf>
    <xf numFmtId="0" fontId="10" fillId="3" borderId="39" xfId="0" applyFont="1" applyFill="1" applyBorder="1" applyAlignment="1" applyProtection="1">
      <alignment horizontal="center" shrinkToFit="1"/>
      <protection locked="0"/>
    </xf>
    <xf numFmtId="0" fontId="10" fillId="0" borderId="40" xfId="0" applyFont="1" applyBorder="1" applyAlignment="1" applyProtection="1">
      <alignment horizontal="center" shrinkToFit="1"/>
      <protection locked="0"/>
    </xf>
    <xf numFmtId="0" fontId="10" fillId="3" borderId="41" xfId="0" applyFont="1" applyFill="1" applyBorder="1" applyAlignment="1" applyProtection="1">
      <alignment horizontal="center" shrinkToFit="1"/>
      <protection locked="0"/>
    </xf>
    <xf numFmtId="0" fontId="10" fillId="3" borderId="40" xfId="0" applyFont="1" applyFill="1" applyBorder="1" applyAlignment="1" applyProtection="1">
      <alignment horizontal="center" shrinkToFit="1"/>
      <protection locked="0"/>
    </xf>
    <xf numFmtId="0" fontId="10" fillId="3" borderId="43" xfId="0" applyFont="1" applyFill="1" applyBorder="1" applyAlignment="1" applyProtection="1">
      <alignment horizontal="center" shrinkToFit="1"/>
      <protection locked="0"/>
    </xf>
    <xf numFmtId="0" fontId="13" fillId="0" borderId="69" xfId="0" applyFont="1" applyBorder="1" applyAlignment="1" applyProtection="1">
      <alignment vertical="center" shrinkToFit="1"/>
      <protection hidden="1"/>
    </xf>
    <xf numFmtId="0" fontId="0" fillId="0" borderId="0" xfId="0" applyAlignment="1">
      <alignment horizontal="center" vertical="center"/>
    </xf>
    <xf numFmtId="0" fontId="15" fillId="0" borderId="0" xfId="2" applyFont="1" applyProtection="1">
      <alignment vertical="center"/>
      <protection locked="0"/>
    </xf>
    <xf numFmtId="0" fontId="7" fillId="0" borderId="0" xfId="2" applyFont="1" applyAlignment="1" applyProtection="1">
      <alignment horizontal="center"/>
      <protection locked="0"/>
    </xf>
    <xf numFmtId="0" fontId="7" fillId="0" borderId="0" xfId="2" applyFont="1" applyProtection="1">
      <alignment vertical="center"/>
      <protection locked="0"/>
    </xf>
    <xf numFmtId="0" fontId="16" fillId="0" borderId="0" xfId="2" applyFont="1" applyAlignment="1" applyProtection="1">
      <alignment wrapText="1"/>
      <protection locked="0"/>
    </xf>
    <xf numFmtId="0" fontId="7" fillId="0" borderId="0" xfId="3" applyFont="1" applyAlignment="1">
      <alignment vertical="center"/>
    </xf>
    <xf numFmtId="0" fontId="7" fillId="0" borderId="0" xfId="2" applyFont="1" applyAlignment="1" applyProtection="1">
      <alignment vertical="center" shrinkToFit="1"/>
      <protection locked="0"/>
    </xf>
    <xf numFmtId="0" fontId="7" fillId="0" borderId="0" xfId="2" applyFont="1" applyAlignment="1">
      <alignment vertical="center" shrinkToFit="1"/>
    </xf>
    <xf numFmtId="0" fontId="8" fillId="0" borderId="0" xfId="2" applyFont="1" applyAlignment="1" applyProtection="1">
      <alignment horizontal="center" shrinkToFit="1"/>
      <protection locked="0"/>
    </xf>
    <xf numFmtId="14" fontId="7" fillId="0" borderId="0" xfId="2" applyNumberFormat="1" applyFont="1" applyProtection="1">
      <alignment vertical="center"/>
      <protection locked="0"/>
    </xf>
    <xf numFmtId="49" fontId="7" fillId="0" borderId="0" xfId="2" applyNumberFormat="1" applyFont="1" applyAlignment="1" applyProtection="1">
      <alignment horizontal="right" vertical="center"/>
      <protection locked="0"/>
    </xf>
    <xf numFmtId="0" fontId="7" fillId="0" borderId="0" xfId="0" applyFont="1" applyProtection="1">
      <alignment vertical="center"/>
      <protection locked="0"/>
    </xf>
    <xf numFmtId="0" fontId="18" fillId="0" borderId="19" xfId="2" applyFont="1" applyBorder="1" applyAlignment="1">
      <alignment vertical="center" shrinkToFit="1"/>
    </xf>
    <xf numFmtId="0" fontId="18" fillId="0" borderId="22" xfId="2" applyFont="1" applyBorder="1" applyAlignment="1" applyProtection="1">
      <alignment horizontal="center"/>
      <protection hidden="1"/>
    </xf>
    <xf numFmtId="0" fontId="18" fillId="0" borderId="38" xfId="2" applyFont="1" applyBorder="1" applyAlignment="1" applyProtection="1">
      <alignment horizontal="center" vertical="center" shrinkToFit="1"/>
      <protection hidden="1"/>
    </xf>
    <xf numFmtId="0" fontId="18" fillId="0" borderId="22" xfId="2" applyFont="1" applyBorder="1" applyAlignment="1">
      <alignment vertical="center" shrinkToFit="1"/>
    </xf>
    <xf numFmtId="0" fontId="18" fillId="0" borderId="37" xfId="2" applyFont="1" applyBorder="1" applyAlignment="1" applyProtection="1">
      <alignment horizontal="center"/>
      <protection hidden="1"/>
    </xf>
    <xf numFmtId="0" fontId="18" fillId="0" borderId="51" xfId="2" applyFont="1" applyBorder="1" applyAlignment="1" applyProtection="1">
      <alignment horizontal="center"/>
      <protection hidden="1"/>
    </xf>
    <xf numFmtId="0" fontId="18" fillId="0" borderId="30" xfId="2" applyFont="1" applyBorder="1" applyAlignment="1" applyProtection="1">
      <alignment horizontal="center"/>
      <protection hidden="1"/>
    </xf>
    <xf numFmtId="0" fontId="18" fillId="0" borderId="35" xfId="2" applyFont="1" applyBorder="1" applyAlignment="1" applyProtection="1">
      <alignment horizontal="center"/>
      <protection hidden="1"/>
    </xf>
    <xf numFmtId="0" fontId="18" fillId="0" borderId="0" xfId="2" applyFont="1" applyAlignment="1" applyProtection="1">
      <alignment horizontal="center"/>
      <protection hidden="1"/>
    </xf>
    <xf numFmtId="0" fontId="18" fillId="0" borderId="57" xfId="2" applyFont="1" applyBorder="1" applyAlignment="1" applyProtection="1">
      <alignment horizontal="center"/>
      <protection hidden="1"/>
    </xf>
    <xf numFmtId="0" fontId="7" fillId="0" borderId="0" xfId="0" applyFont="1" applyAlignment="1" applyProtection="1">
      <alignment horizontal="center" vertical="center"/>
      <protection locked="0"/>
    </xf>
    <xf numFmtId="0" fontId="12" fillId="0" borderId="45" xfId="2" applyFont="1" applyBorder="1" applyProtection="1">
      <alignment vertical="center"/>
      <protection hidden="1"/>
    </xf>
    <xf numFmtId="0" fontId="7" fillId="0" borderId="0" xfId="2" applyFont="1" applyAlignment="1" applyProtection="1">
      <alignment horizontal="center"/>
      <protection hidden="1"/>
    </xf>
    <xf numFmtId="0" fontId="12" fillId="0" borderId="57" xfId="2" applyFont="1" applyBorder="1" applyProtection="1">
      <alignment vertical="center"/>
      <protection hidden="1"/>
    </xf>
    <xf numFmtId="0" fontId="18" fillId="0" borderId="69" xfId="2" applyFont="1" applyBorder="1" applyAlignment="1">
      <alignment vertical="center" shrinkToFit="1"/>
    </xf>
    <xf numFmtId="0" fontId="18" fillId="0" borderId="2" xfId="2" applyFont="1" applyBorder="1" applyAlignment="1" applyProtection="1">
      <alignment horizontal="center"/>
      <protection hidden="1"/>
    </xf>
    <xf numFmtId="0" fontId="18" fillId="0" borderId="2" xfId="2" applyFont="1" applyBorder="1" applyAlignment="1" applyProtection="1">
      <alignment horizontal="center" vertical="center" shrinkToFit="1"/>
      <protection hidden="1"/>
    </xf>
    <xf numFmtId="0" fontId="18" fillId="0" borderId="68" xfId="2" applyFont="1" applyBorder="1" applyAlignment="1" applyProtection="1">
      <alignment horizontal="center" vertical="center" shrinkToFit="1"/>
      <protection hidden="1"/>
    </xf>
    <xf numFmtId="0" fontId="7" fillId="4" borderId="50" xfId="2" applyFont="1" applyFill="1" applyBorder="1" applyAlignment="1" applyProtection="1">
      <alignment horizontal="center"/>
      <protection locked="0"/>
    </xf>
    <xf numFmtId="0" fontId="7" fillId="0" borderId="51" xfId="2" applyFont="1" applyBorder="1" applyAlignment="1" applyProtection="1">
      <alignment horizontal="center"/>
      <protection locked="0"/>
    </xf>
    <xf numFmtId="0" fontId="7" fillId="4" borderId="30" xfId="2" applyFont="1" applyFill="1" applyBorder="1" applyAlignment="1" applyProtection="1">
      <alignment horizontal="center"/>
      <protection locked="0"/>
    </xf>
    <xf numFmtId="0" fontId="7" fillId="0" borderId="0" xfId="2" applyFont="1" applyProtection="1">
      <alignment vertical="center"/>
      <protection hidden="1"/>
    </xf>
    <xf numFmtId="0" fontId="7" fillId="4" borderId="51" xfId="2" applyFont="1" applyFill="1" applyBorder="1" applyAlignment="1" applyProtection="1">
      <alignment horizontal="center"/>
      <protection locked="0"/>
    </xf>
    <xf numFmtId="0" fontId="12" fillId="0" borderId="59" xfId="2" applyFont="1" applyBorder="1" applyProtection="1">
      <alignment vertical="center"/>
      <protection hidden="1"/>
    </xf>
    <xf numFmtId="0" fontId="7" fillId="0" borderId="2" xfId="2" applyFont="1" applyBorder="1" applyAlignment="1" applyProtection="1">
      <alignment horizontal="center"/>
      <protection hidden="1"/>
    </xf>
    <xf numFmtId="0" fontId="12" fillId="0" borderId="68" xfId="2" applyFont="1" applyBorder="1" applyProtection="1">
      <alignment vertical="center"/>
      <protection hidden="1"/>
    </xf>
    <xf numFmtId="0" fontId="7" fillId="0" borderId="2" xfId="2" applyFont="1" applyBorder="1" applyProtection="1">
      <alignment vertical="center"/>
      <protection hidden="1"/>
    </xf>
    <xf numFmtId="0" fontId="7" fillId="4" borderId="39" xfId="2" applyFont="1" applyFill="1" applyBorder="1" applyAlignment="1" applyProtection="1">
      <alignment horizontal="center"/>
      <protection locked="0"/>
    </xf>
    <xf numFmtId="0" fontId="7" fillId="0" borderId="40" xfId="2" applyFont="1" applyBorder="1" applyAlignment="1" applyProtection="1">
      <alignment horizontal="center"/>
      <protection locked="0"/>
    </xf>
    <xf numFmtId="0" fontId="7" fillId="4" borderId="41" xfId="2" applyFont="1" applyFill="1" applyBorder="1" applyAlignment="1" applyProtection="1">
      <alignment horizontal="center"/>
      <protection locked="0"/>
    </xf>
    <xf numFmtId="0" fontId="7" fillId="4" borderId="40" xfId="2" applyFont="1" applyFill="1" applyBorder="1" applyAlignment="1" applyProtection="1">
      <alignment horizontal="center"/>
      <protection locked="0"/>
    </xf>
    <xf numFmtId="0" fontId="6" fillId="0" borderId="0" xfId="2" applyProtection="1">
      <alignment vertical="center"/>
      <protection locked="0"/>
    </xf>
    <xf numFmtId="0" fontId="8" fillId="0" borderId="0" xfId="2" applyFont="1" applyAlignment="1" applyProtection="1">
      <alignment horizontal="center" vertical="center" shrinkToFit="1"/>
      <protection locked="0"/>
    </xf>
    <xf numFmtId="0" fontId="21" fillId="0" borderId="0" xfId="2" applyFont="1" applyAlignment="1">
      <alignment horizontal="center" vertical="center"/>
    </xf>
    <xf numFmtId="0" fontId="18" fillId="2" borderId="38" xfId="2" applyFont="1" applyFill="1" applyBorder="1" applyAlignment="1">
      <alignment horizontal="center" vertical="center" shrinkToFit="1"/>
    </xf>
    <xf numFmtId="0" fontId="7" fillId="0" borderId="0" xfId="0" applyFont="1" applyAlignment="1" applyProtection="1">
      <alignment horizontal="center"/>
      <protection locked="0"/>
    </xf>
    <xf numFmtId="0" fontId="16" fillId="0" borderId="0" xfId="0" applyFont="1" applyAlignment="1" applyProtection="1">
      <alignment wrapText="1"/>
      <protection locked="0"/>
    </xf>
    <xf numFmtId="0" fontId="22" fillId="0" borderId="0" xfId="0" applyFont="1" applyProtection="1">
      <alignment vertical="center"/>
      <protection locked="0"/>
    </xf>
    <xf numFmtId="0" fontId="16" fillId="0" borderId="0" xfId="0" applyFont="1" applyAlignment="1" applyProtection="1">
      <alignment horizontal="right" wrapText="1"/>
      <protection locked="0"/>
    </xf>
    <xf numFmtId="0" fontId="16" fillId="0" borderId="0" xfId="0" applyFont="1" applyAlignment="1" applyProtection="1">
      <alignment horizontal="right"/>
      <protection locked="0"/>
    </xf>
    <xf numFmtId="0" fontId="23" fillId="0" borderId="0" xfId="0" applyFont="1" applyProtection="1">
      <alignment vertical="center"/>
      <protection locked="0"/>
    </xf>
    <xf numFmtId="0" fontId="0" fillId="0" borderId="0" xfId="0" applyProtection="1">
      <alignment vertical="center"/>
      <protection locked="0"/>
    </xf>
    <xf numFmtId="0" fontId="8" fillId="0" borderId="0" xfId="1" applyFont="1" applyAlignment="1" applyProtection="1">
      <alignment vertical="center" wrapText="1"/>
      <protection locked="0"/>
    </xf>
    <xf numFmtId="56" fontId="0" fillId="0" borderId="0" xfId="0" applyNumberFormat="1" applyProtection="1">
      <alignment vertical="center"/>
      <protection locked="0"/>
    </xf>
    <xf numFmtId="0" fontId="24" fillId="0" borderId="0" xfId="0" applyFont="1" applyAlignment="1" applyProtection="1">
      <alignment vertical="center" shrinkToFit="1"/>
      <protection locked="0"/>
    </xf>
    <xf numFmtId="0" fontId="0" fillId="0" borderId="0" xfId="0" applyAlignment="1" applyProtection="1">
      <alignment shrinkToFit="1"/>
      <protection locked="0"/>
    </xf>
    <xf numFmtId="0" fontId="0" fillId="0" borderId="0" xfId="0" applyAlignment="1">
      <alignment shrinkToFit="1"/>
    </xf>
    <xf numFmtId="0" fontId="24" fillId="0" borderId="0" xfId="0" applyFont="1" applyAlignment="1">
      <alignment shrinkToFit="1"/>
    </xf>
    <xf numFmtId="0" fontId="26" fillId="0" borderId="0" xfId="0" applyFont="1" applyAlignment="1">
      <alignment vertical="top" textRotation="255" shrinkToFit="1"/>
    </xf>
    <xf numFmtId="0" fontId="0" fillId="0" borderId="0" xfId="0" applyAlignment="1" applyProtection="1">
      <alignment vertical="center" shrinkToFit="1"/>
      <protection locked="0"/>
    </xf>
    <xf numFmtId="0" fontId="6" fillId="0" borderId="0" xfId="0" applyFont="1" applyProtection="1">
      <alignment vertical="center"/>
      <protection locked="0"/>
    </xf>
    <xf numFmtId="0" fontId="29" fillId="0" borderId="0" xfId="0" applyFont="1">
      <alignment vertical="center"/>
    </xf>
    <xf numFmtId="0" fontId="10" fillId="5" borderId="19" xfId="0" applyFont="1" applyFill="1" applyBorder="1" applyAlignment="1">
      <alignment vertical="center" shrinkToFit="1"/>
    </xf>
    <xf numFmtId="0" fontId="10" fillId="5" borderId="22" xfId="0" applyFont="1" applyFill="1" applyBorder="1" applyAlignment="1" applyProtection="1">
      <alignment horizontal="center" shrinkToFit="1"/>
      <protection hidden="1"/>
    </xf>
    <xf numFmtId="0" fontId="10" fillId="5" borderId="38" xfId="0" applyFont="1" applyFill="1" applyBorder="1" applyAlignment="1">
      <alignment horizontal="center" vertical="center" shrinkToFit="1"/>
    </xf>
    <xf numFmtId="0" fontId="10" fillId="5" borderId="22" xfId="0" applyFont="1" applyFill="1" applyBorder="1" applyAlignment="1">
      <alignment horizontal="center" vertical="center" shrinkToFit="1"/>
    </xf>
    <xf numFmtId="0" fontId="10" fillId="5" borderId="37" xfId="0" applyFont="1" applyFill="1" applyBorder="1" applyAlignment="1" applyProtection="1">
      <alignment horizontal="center" shrinkToFit="1"/>
      <protection hidden="1"/>
    </xf>
    <xf numFmtId="0" fontId="10" fillId="5" borderId="51" xfId="0" applyFont="1" applyFill="1" applyBorder="1" applyAlignment="1" applyProtection="1">
      <alignment horizontal="center" shrinkToFit="1"/>
      <protection hidden="1"/>
    </xf>
    <xf numFmtId="0" fontId="10" fillId="5" borderId="30" xfId="0" applyFont="1" applyFill="1" applyBorder="1" applyAlignment="1" applyProtection="1">
      <alignment horizontal="center" shrinkToFit="1"/>
      <protection hidden="1"/>
    </xf>
    <xf numFmtId="0" fontId="10" fillId="5" borderId="35" xfId="0" applyFont="1" applyFill="1" applyBorder="1" applyAlignment="1">
      <alignment vertical="center" shrinkToFit="1"/>
    </xf>
    <xf numFmtId="0" fontId="10" fillId="5" borderId="0" xfId="0" applyFont="1" applyFill="1" applyAlignment="1" applyProtection="1">
      <alignment horizontal="center" shrinkToFit="1"/>
      <protection hidden="1"/>
    </xf>
    <xf numFmtId="0" fontId="14" fillId="5" borderId="57" xfId="0" applyFont="1" applyFill="1" applyBorder="1" applyAlignment="1">
      <alignment horizontal="center" vertical="center" shrinkToFit="1"/>
    </xf>
    <xf numFmtId="0" fontId="14" fillId="5" borderId="0" xfId="0" applyFont="1" applyFill="1" applyAlignment="1">
      <alignment horizontal="center" vertical="center" shrinkToFit="1"/>
    </xf>
    <xf numFmtId="0" fontId="10" fillId="5" borderId="69" xfId="0" applyFont="1" applyFill="1" applyBorder="1" applyAlignment="1">
      <alignment vertical="center" shrinkToFit="1"/>
    </xf>
    <xf numFmtId="0" fontId="10" fillId="5" borderId="2" xfId="0" applyFont="1" applyFill="1" applyBorder="1" applyAlignment="1" applyProtection="1">
      <alignment horizontal="center" shrinkToFit="1"/>
      <protection hidden="1"/>
    </xf>
    <xf numFmtId="0" fontId="14" fillId="5" borderId="68" xfId="0" applyFont="1" applyFill="1" applyBorder="1" applyAlignment="1">
      <alignment horizontal="center" vertical="center" shrinkToFit="1"/>
    </xf>
    <xf numFmtId="0" fontId="6" fillId="2" borderId="0" xfId="2" applyFill="1" applyAlignment="1" applyProtection="1">
      <alignment horizontal="center" vertical="center" wrapText="1"/>
      <protection locked="0"/>
    </xf>
    <xf numFmtId="0" fontId="7" fillId="2" borderId="0" xfId="2" applyFont="1" applyFill="1" applyAlignment="1" applyProtection="1">
      <alignment horizontal="center" vertical="center"/>
      <protection locked="0"/>
    </xf>
    <xf numFmtId="0" fontId="8" fillId="2" borderId="0" xfId="2" applyFont="1" applyFill="1" applyAlignment="1" applyProtection="1">
      <alignment horizontal="center" vertical="center" shrinkToFit="1"/>
      <protection locked="0"/>
    </xf>
    <xf numFmtId="0" fontId="7" fillId="2" borderId="0" xfId="2" applyFont="1" applyFill="1" applyAlignment="1" applyProtection="1">
      <alignment horizontal="center" vertical="center" shrinkToFit="1"/>
      <protection locked="0"/>
    </xf>
    <xf numFmtId="0" fontId="7" fillId="2" borderId="0" xfId="2" applyFont="1" applyFill="1" applyAlignment="1">
      <alignment horizontal="center" vertical="center" shrinkToFit="1"/>
    </xf>
    <xf numFmtId="0" fontId="8" fillId="2" borderId="82" xfId="2" applyFont="1" applyFill="1" applyBorder="1" applyAlignment="1" applyProtection="1">
      <alignment horizontal="center" vertical="center"/>
      <protection locked="0"/>
    </xf>
    <xf numFmtId="0" fontId="8" fillId="2" borderId="31" xfId="2" applyFont="1" applyFill="1" applyBorder="1" applyAlignment="1" applyProtection="1">
      <alignment horizontal="center" vertical="center"/>
      <protection locked="0"/>
    </xf>
    <xf numFmtId="0" fontId="8" fillId="2" borderId="1" xfId="2" applyFont="1" applyFill="1" applyBorder="1" applyAlignment="1" applyProtection="1">
      <alignment horizontal="center" vertical="center"/>
      <protection locked="0"/>
    </xf>
    <xf numFmtId="0" fontId="8" fillId="2" borderId="68" xfId="2" applyFont="1" applyFill="1" applyBorder="1" applyAlignment="1" applyProtection="1">
      <alignment horizontal="center" vertical="center"/>
      <protection locked="0"/>
    </xf>
    <xf numFmtId="0" fontId="8" fillId="2" borderId="33" xfId="2" applyFont="1" applyFill="1" applyBorder="1" applyAlignment="1" applyProtection="1">
      <alignment horizontal="center" vertical="center"/>
      <protection locked="0"/>
    </xf>
    <xf numFmtId="0" fontId="28" fillId="0" borderId="0" xfId="0" applyFont="1">
      <alignment vertical="center"/>
    </xf>
    <xf numFmtId="0" fontId="30" fillId="0" borderId="0" xfId="0" applyFont="1">
      <alignment vertical="center"/>
    </xf>
    <xf numFmtId="0" fontId="31" fillId="0" borderId="0" xfId="0" applyFont="1">
      <alignment vertical="center"/>
    </xf>
    <xf numFmtId="0" fontId="31" fillId="0" borderId="0" xfId="0" applyFont="1" applyAlignment="1">
      <alignment horizontal="center" vertical="center"/>
    </xf>
    <xf numFmtId="0" fontId="26" fillId="0" borderId="0" xfId="0" applyFont="1" applyAlignment="1">
      <alignment horizontal="left" vertical="center"/>
    </xf>
    <xf numFmtId="0" fontId="26" fillId="0" borderId="0" xfId="0" applyFont="1">
      <alignment vertical="center"/>
    </xf>
    <xf numFmtId="0" fontId="26" fillId="0" borderId="0" xfId="0" applyFont="1" applyAlignment="1">
      <alignment vertical="center" wrapText="1"/>
    </xf>
    <xf numFmtId="0" fontId="26" fillId="0" borderId="0" xfId="0" applyFont="1" applyAlignment="1">
      <alignment vertical="top" wrapText="1"/>
    </xf>
    <xf numFmtId="0" fontId="31" fillId="0" borderId="0" xfId="0" applyFont="1" applyAlignment="1">
      <alignment horizontal="center" vertical="top"/>
    </xf>
    <xf numFmtId="0" fontId="26" fillId="0" borderId="0" xfId="0" applyFont="1" applyAlignment="1">
      <alignment horizontal="left" vertical="top" wrapText="1"/>
    </xf>
    <xf numFmtId="0" fontId="26" fillId="0" borderId="0" xfId="0" applyFont="1" applyAlignment="1">
      <alignment horizontal="left" vertical="top"/>
    </xf>
    <xf numFmtId="0" fontId="26" fillId="0" borderId="0" xfId="0" applyFont="1" applyAlignment="1">
      <alignment vertical="top"/>
    </xf>
    <xf numFmtId="0" fontId="32" fillId="0" borderId="0" xfId="0" applyFont="1">
      <alignment vertical="center"/>
    </xf>
    <xf numFmtId="0" fontId="33" fillId="0" borderId="0" xfId="0" applyFont="1">
      <alignment vertical="center"/>
    </xf>
    <xf numFmtId="0" fontId="33" fillId="0" borderId="0" xfId="0" applyFont="1" applyAlignment="1">
      <alignment horizontal="left" vertical="center"/>
    </xf>
    <xf numFmtId="0" fontId="26" fillId="0" borderId="0" xfId="0" applyFont="1" applyAlignment="1">
      <alignment horizontal="center" vertical="top"/>
    </xf>
    <xf numFmtId="0" fontId="26" fillId="0" borderId="0" xfId="0" applyFont="1" applyAlignment="1">
      <alignment horizontal="center" vertical="center"/>
    </xf>
    <xf numFmtId="0" fontId="31" fillId="0" borderId="0" xfId="0" applyFont="1" applyAlignment="1">
      <alignment horizontal="left" vertical="center"/>
    </xf>
    <xf numFmtId="0" fontId="35" fillId="0" borderId="0" xfId="0" applyFont="1">
      <alignment vertical="center"/>
    </xf>
    <xf numFmtId="0" fontId="36" fillId="0" borderId="0" xfId="0" applyFont="1">
      <alignment vertical="center"/>
    </xf>
    <xf numFmtId="0" fontId="10" fillId="6" borderId="50" xfId="0" applyFont="1" applyFill="1" applyBorder="1" applyAlignment="1" applyProtection="1">
      <alignment horizontal="center" shrinkToFit="1"/>
      <protection locked="0"/>
    </xf>
    <xf numFmtId="0" fontId="10" fillId="6" borderId="30" xfId="0" applyFont="1" applyFill="1" applyBorder="1" applyAlignment="1" applyProtection="1">
      <alignment horizontal="center" shrinkToFit="1"/>
      <protection locked="0"/>
    </xf>
    <xf numFmtId="0" fontId="10" fillId="2" borderId="2" xfId="0" applyFont="1" applyFill="1" applyBorder="1" applyAlignment="1" applyProtection="1">
      <alignment horizontal="center" shrinkToFit="1"/>
      <protection hidden="1"/>
    </xf>
    <xf numFmtId="0" fontId="10" fillId="2" borderId="51" xfId="0" applyFont="1" applyFill="1" applyBorder="1" applyAlignment="1" applyProtection="1">
      <alignment horizontal="center" shrinkToFit="1"/>
      <protection locked="0"/>
    </xf>
    <xf numFmtId="0" fontId="10" fillId="2" borderId="0" xfId="0" applyFont="1" applyFill="1" applyAlignment="1" applyProtection="1">
      <alignment horizontal="center" shrinkToFit="1"/>
      <protection hidden="1"/>
    </xf>
    <xf numFmtId="0" fontId="13" fillId="2" borderId="57" xfId="0" applyFont="1" applyFill="1" applyBorder="1" applyAlignment="1" applyProtection="1">
      <alignment vertical="center" shrinkToFit="1"/>
      <protection hidden="1"/>
    </xf>
    <xf numFmtId="0" fontId="10" fillId="2" borderId="0" xfId="0" applyFont="1" applyFill="1" applyAlignment="1" applyProtection="1">
      <alignment vertical="center" shrinkToFit="1"/>
      <protection hidden="1"/>
    </xf>
    <xf numFmtId="0" fontId="13" fillId="2" borderId="0" xfId="0" applyFont="1" applyFill="1" applyAlignment="1" applyProtection="1">
      <alignment vertical="center" shrinkToFit="1"/>
      <protection hidden="1"/>
    </xf>
    <xf numFmtId="0" fontId="8" fillId="2" borderId="28" xfId="2" applyFont="1" applyFill="1" applyBorder="1" applyAlignment="1" applyProtection="1">
      <alignment horizontal="center" vertical="center"/>
      <protection locked="0"/>
    </xf>
    <xf numFmtId="0" fontId="13" fillId="2" borderId="68" xfId="0" applyFont="1" applyFill="1" applyBorder="1" applyAlignment="1" applyProtection="1">
      <alignment vertical="center" shrinkToFit="1"/>
      <protection hidden="1"/>
    </xf>
    <xf numFmtId="56" fontId="13" fillId="2" borderId="68" xfId="0" applyNumberFormat="1" applyFont="1" applyFill="1" applyBorder="1" applyAlignment="1" applyProtection="1">
      <alignment vertical="center" shrinkToFit="1"/>
      <protection hidden="1"/>
    </xf>
    <xf numFmtId="0" fontId="13" fillId="2" borderId="2" xfId="0" applyFont="1" applyFill="1" applyBorder="1" applyAlignment="1" applyProtection="1">
      <alignment vertical="center" shrinkToFit="1"/>
      <protection hidden="1"/>
    </xf>
    <xf numFmtId="0" fontId="13" fillId="2" borderId="59" xfId="0" applyFont="1" applyFill="1" applyBorder="1" applyAlignment="1" applyProtection="1">
      <alignment vertical="center" shrinkToFit="1"/>
      <protection hidden="1"/>
    </xf>
    <xf numFmtId="0" fontId="10" fillId="2" borderId="2" xfId="0" applyFont="1" applyFill="1" applyBorder="1" applyAlignment="1" applyProtection="1">
      <alignment vertical="center" shrinkToFit="1"/>
      <protection hidden="1"/>
    </xf>
    <xf numFmtId="0" fontId="13" fillId="2" borderId="69" xfId="0" applyFont="1" applyFill="1" applyBorder="1" applyAlignment="1" applyProtection="1">
      <alignment vertical="center" shrinkToFit="1"/>
      <protection hidden="1"/>
    </xf>
    <xf numFmtId="0" fontId="8" fillId="2" borderId="0" xfId="2" applyFont="1" applyFill="1" applyAlignment="1" applyProtection="1">
      <alignment horizontal="center" vertical="center" wrapText="1"/>
      <protection locked="0"/>
    </xf>
    <xf numFmtId="0" fontId="8" fillId="2" borderId="0" xfId="2" applyFont="1" applyFill="1" applyAlignment="1" applyProtection="1">
      <alignment horizontal="center" vertical="center"/>
      <protection locked="0"/>
    </xf>
    <xf numFmtId="0" fontId="8" fillId="2" borderId="0" xfId="2" applyFont="1" applyFill="1" applyAlignment="1">
      <alignment horizontal="center" vertical="center" shrinkToFit="1"/>
    </xf>
    <xf numFmtId="56" fontId="8" fillId="2" borderId="0" xfId="2" applyNumberFormat="1" applyFont="1" applyFill="1" applyAlignment="1">
      <alignment horizontal="center" vertical="center" shrinkToFit="1"/>
    </xf>
    <xf numFmtId="0" fontId="6" fillId="2" borderId="0" xfId="0" applyFont="1" applyFill="1" applyAlignment="1" applyProtection="1">
      <alignment vertical="center" shrinkToFit="1"/>
      <protection locked="0"/>
    </xf>
    <xf numFmtId="0" fontId="6" fillId="2" borderId="0" xfId="0" applyFont="1" applyFill="1" applyAlignment="1">
      <alignment vertical="center" shrinkToFit="1"/>
    </xf>
    <xf numFmtId="56" fontId="43" fillId="0" borderId="0" xfId="2" applyNumberFormat="1" applyFont="1" applyAlignment="1" applyProtection="1">
      <alignment horizontal="center" vertical="center" shrinkToFit="1"/>
      <protection locked="0"/>
    </xf>
    <xf numFmtId="0" fontId="7" fillId="0" borderId="0" xfId="4" applyFont="1">
      <alignment vertical="center"/>
    </xf>
    <xf numFmtId="56" fontId="7" fillId="0" borderId="0" xfId="4" applyNumberFormat="1" applyFont="1" applyProtection="1">
      <alignment vertical="center"/>
      <protection locked="0"/>
    </xf>
    <xf numFmtId="0" fontId="18" fillId="2" borderId="69" xfId="2" applyFont="1" applyFill="1" applyBorder="1" applyAlignment="1">
      <alignment vertical="center" shrinkToFit="1"/>
    </xf>
    <xf numFmtId="0" fontId="18" fillId="2" borderId="2" xfId="2" applyFont="1" applyFill="1" applyBorder="1" applyAlignment="1" applyProtection="1">
      <alignment horizontal="center"/>
      <protection hidden="1"/>
    </xf>
    <xf numFmtId="0" fontId="18" fillId="2" borderId="2" xfId="2" applyFont="1" applyFill="1" applyBorder="1" applyAlignment="1" applyProtection="1">
      <alignment horizontal="center" vertical="center" shrinkToFit="1"/>
      <protection hidden="1"/>
    </xf>
    <xf numFmtId="0" fontId="18" fillId="2" borderId="37" xfId="2" applyFont="1" applyFill="1" applyBorder="1" applyAlignment="1" applyProtection="1">
      <alignment horizontal="center"/>
      <protection hidden="1"/>
    </xf>
    <xf numFmtId="0" fontId="18" fillId="2" borderId="51" xfId="2" applyFont="1" applyFill="1" applyBorder="1" applyAlignment="1" applyProtection="1">
      <alignment horizontal="center"/>
      <protection hidden="1"/>
    </xf>
    <xf numFmtId="0" fontId="7" fillId="2" borderId="2" xfId="2" applyFont="1" applyFill="1" applyBorder="1" applyProtection="1">
      <alignment vertical="center"/>
      <protection hidden="1"/>
    </xf>
    <xf numFmtId="0" fontId="7" fillId="2" borderId="2" xfId="2" applyFont="1" applyFill="1" applyBorder="1" applyAlignment="1" applyProtection="1">
      <alignment horizontal="center"/>
      <protection hidden="1"/>
    </xf>
    <xf numFmtId="0" fontId="12" fillId="2" borderId="68" xfId="2" applyFont="1" applyFill="1" applyBorder="1" applyProtection="1">
      <alignment vertical="center"/>
      <protection hidden="1"/>
    </xf>
    <xf numFmtId="0" fontId="7" fillId="2" borderId="51" xfId="2" applyFont="1" applyFill="1" applyBorder="1" applyAlignment="1" applyProtection="1">
      <alignment horizontal="center"/>
      <protection locked="0"/>
    </xf>
    <xf numFmtId="0" fontId="7" fillId="7" borderId="51" xfId="2" applyFont="1" applyFill="1" applyBorder="1" applyAlignment="1" applyProtection="1">
      <alignment horizontal="center"/>
      <protection locked="0"/>
    </xf>
    <xf numFmtId="0" fontId="7" fillId="7" borderId="30" xfId="2" applyFont="1" applyFill="1" applyBorder="1" applyAlignment="1" applyProtection="1">
      <alignment horizontal="center"/>
      <protection locked="0"/>
    </xf>
    <xf numFmtId="0" fontId="8" fillId="2" borderId="45" xfId="2" applyFont="1" applyFill="1" applyBorder="1" applyAlignment="1" applyProtection="1">
      <alignment horizontal="center" vertical="center" wrapText="1"/>
      <protection locked="0"/>
    </xf>
    <xf numFmtId="0" fontId="8" fillId="2" borderId="57" xfId="2" applyFont="1" applyFill="1" applyBorder="1" applyAlignment="1" applyProtection="1">
      <alignment horizontal="center" vertical="center" wrapText="1"/>
      <protection locked="0"/>
    </xf>
    <xf numFmtId="0" fontId="8" fillId="2" borderId="39" xfId="2" applyFont="1" applyFill="1" applyBorder="1" applyAlignment="1" applyProtection="1">
      <alignment horizontal="center" vertical="center" wrapText="1"/>
      <protection locked="0"/>
    </xf>
    <xf numFmtId="0" fontId="8" fillId="2" borderId="40" xfId="2" applyFont="1" applyFill="1" applyBorder="1" applyAlignment="1" applyProtection="1">
      <alignment horizontal="center" vertical="center" wrapText="1"/>
      <protection locked="0"/>
    </xf>
    <xf numFmtId="0" fontId="8" fillId="2" borderId="41" xfId="2" applyFont="1" applyFill="1" applyBorder="1" applyAlignment="1" applyProtection="1">
      <alignment horizontal="center" vertical="center" wrapText="1"/>
      <protection locked="0"/>
    </xf>
    <xf numFmtId="0" fontId="38" fillId="2" borderId="68" xfId="0" applyFont="1" applyFill="1" applyBorder="1" applyAlignment="1" applyProtection="1">
      <alignment vertical="center" shrinkToFit="1"/>
      <protection hidden="1"/>
    </xf>
    <xf numFmtId="0" fontId="8" fillId="2" borderId="80" xfId="2" applyFont="1" applyFill="1" applyBorder="1" applyProtection="1">
      <alignment vertical="center"/>
      <protection locked="0"/>
    </xf>
    <xf numFmtId="0" fontId="29" fillId="2" borderId="0" xfId="0" applyFont="1" applyFill="1">
      <alignment vertical="center"/>
    </xf>
    <xf numFmtId="0" fontId="8" fillId="2" borderId="26" xfId="2" applyFont="1" applyFill="1" applyBorder="1" applyAlignment="1" applyProtection="1">
      <alignment horizontal="center" vertical="center"/>
      <protection locked="0"/>
    </xf>
    <xf numFmtId="0" fontId="8" fillId="2" borderId="27" xfId="2" applyFont="1" applyFill="1" applyBorder="1" applyAlignment="1" applyProtection="1">
      <alignment horizontal="center" vertical="center"/>
      <protection locked="0"/>
    </xf>
    <xf numFmtId="0" fontId="8" fillId="2" borderId="67" xfId="2" applyFont="1" applyFill="1" applyBorder="1" applyAlignment="1" applyProtection="1">
      <alignment horizontal="center" vertical="center"/>
      <protection locked="0"/>
    </xf>
    <xf numFmtId="0" fontId="8" fillId="2" borderId="64" xfId="2" applyFont="1" applyFill="1" applyBorder="1" applyAlignment="1" applyProtection="1">
      <alignment horizontal="center" vertical="center"/>
      <protection locked="0"/>
    </xf>
    <xf numFmtId="0" fontId="6" fillId="2" borderId="80" xfId="2" applyFill="1" applyBorder="1" applyProtection="1">
      <alignment vertical="center"/>
      <protection locked="0"/>
    </xf>
    <xf numFmtId="0" fontId="7" fillId="2" borderId="82" xfId="2" applyFont="1" applyFill="1" applyBorder="1" applyAlignment="1" applyProtection="1">
      <alignment horizontal="center" vertical="center"/>
      <protection locked="0"/>
    </xf>
    <xf numFmtId="0" fontId="6" fillId="2" borderId="45" xfId="2" applyFill="1" applyBorder="1" applyAlignment="1" applyProtection="1">
      <alignment horizontal="center" vertical="center" wrapText="1"/>
      <protection locked="0"/>
    </xf>
    <xf numFmtId="0" fontId="6" fillId="2" borderId="57" xfId="2" applyFill="1" applyBorder="1" applyAlignment="1" applyProtection="1">
      <alignment horizontal="center" vertical="center" wrapText="1"/>
      <protection locked="0"/>
    </xf>
    <xf numFmtId="0" fontId="7" fillId="2" borderId="31" xfId="2" applyFont="1" applyFill="1" applyBorder="1" applyAlignment="1" applyProtection="1">
      <alignment horizontal="center" vertical="center"/>
      <protection locked="0"/>
    </xf>
    <xf numFmtId="0" fontId="7" fillId="2" borderId="1" xfId="2" applyFont="1" applyFill="1" applyBorder="1" applyAlignment="1" applyProtection="1">
      <alignment horizontal="center" vertical="center"/>
      <protection locked="0"/>
    </xf>
    <xf numFmtId="0" fontId="20" fillId="2" borderId="80" xfId="2" applyFont="1" applyFill="1" applyBorder="1" applyProtection="1">
      <alignment vertical="center"/>
      <protection locked="0"/>
    </xf>
    <xf numFmtId="0" fontId="7" fillId="2" borderId="27" xfId="2" applyFont="1" applyFill="1" applyBorder="1" applyAlignment="1" applyProtection="1">
      <alignment horizontal="center" vertical="center"/>
      <protection locked="0"/>
    </xf>
    <xf numFmtId="0" fontId="7" fillId="2" borderId="11" xfId="2" applyFont="1" applyFill="1" applyBorder="1" applyAlignment="1" applyProtection="1">
      <alignment horizontal="center" vertical="center"/>
      <protection locked="0"/>
    </xf>
    <xf numFmtId="0" fontId="7" fillId="2" borderId="69" xfId="2" applyFont="1" applyFill="1" applyBorder="1" applyAlignment="1" applyProtection="1">
      <alignment horizontal="center" vertical="center"/>
      <protection locked="0"/>
    </xf>
    <xf numFmtId="0" fontId="7" fillId="2" borderId="38" xfId="2" applyFont="1" applyFill="1" applyBorder="1" applyAlignment="1" applyProtection="1">
      <alignment horizontal="center" vertical="center"/>
      <protection locked="0"/>
    </xf>
    <xf numFmtId="0" fontId="7" fillId="2" borderId="68" xfId="2" applyFont="1" applyFill="1" applyBorder="1" applyAlignment="1" applyProtection="1">
      <alignment horizontal="center" vertical="center"/>
      <protection locked="0"/>
    </xf>
    <xf numFmtId="0" fontId="7" fillId="2" borderId="33" xfId="2" applyFont="1" applyFill="1" applyBorder="1" applyAlignment="1" applyProtection="1">
      <alignment horizontal="center" vertical="center"/>
      <protection locked="0"/>
    </xf>
    <xf numFmtId="0" fontId="7" fillId="2" borderId="27" xfId="4" applyFont="1" applyFill="1" applyBorder="1" applyAlignment="1" applyProtection="1">
      <alignment horizontal="center" vertical="center"/>
      <protection locked="0"/>
    </xf>
    <xf numFmtId="0" fontId="7" fillId="2" borderId="1" xfId="4" applyFont="1" applyFill="1" applyBorder="1" applyAlignment="1" applyProtection="1">
      <alignment horizontal="center" vertical="center"/>
      <protection locked="0"/>
    </xf>
    <xf numFmtId="0" fontId="7" fillId="2" borderId="11" xfId="4" applyFont="1" applyFill="1" applyBorder="1" applyAlignment="1" applyProtection="1">
      <alignment horizontal="center" vertical="center"/>
      <protection locked="0"/>
    </xf>
    <xf numFmtId="0" fontId="7" fillId="2" borderId="28" xfId="4" applyFont="1" applyFill="1" applyBorder="1" applyAlignment="1" applyProtection="1">
      <alignment horizontal="center" vertical="center"/>
      <protection locked="0"/>
    </xf>
    <xf numFmtId="0" fontId="16" fillId="0" borderId="0" xfId="2" applyFont="1" applyAlignment="1" applyProtection="1">
      <alignment horizontal="right" wrapText="1"/>
      <protection locked="0"/>
    </xf>
    <xf numFmtId="0" fontId="7" fillId="0" borderId="35" xfId="2" applyFont="1" applyBorder="1" applyAlignment="1">
      <alignment vertical="center" shrinkToFit="1"/>
    </xf>
    <xf numFmtId="0" fontId="25" fillId="0" borderId="57" xfId="2" applyFont="1" applyBorder="1" applyAlignment="1">
      <alignment horizontal="center" vertical="center" shrinkToFit="1"/>
    </xf>
    <xf numFmtId="0" fontId="25" fillId="0" borderId="57" xfId="2" applyFont="1" applyBorder="1" applyAlignment="1" applyProtection="1">
      <alignment horizontal="center" vertical="center" shrinkToFit="1"/>
      <protection hidden="1"/>
    </xf>
    <xf numFmtId="0" fontId="25" fillId="0" borderId="0" xfId="2" applyFont="1" applyAlignment="1" applyProtection="1">
      <alignment horizontal="center" vertical="center" shrinkToFit="1"/>
      <protection hidden="1"/>
    </xf>
    <xf numFmtId="0" fontId="7" fillId="0" borderId="37" xfId="2" applyFont="1" applyBorder="1" applyAlignment="1" applyProtection="1">
      <alignment horizontal="center"/>
      <protection hidden="1"/>
    </xf>
    <xf numFmtId="0" fontId="7" fillId="0" borderId="51" xfId="2" applyFont="1" applyBorder="1" applyAlignment="1" applyProtection="1">
      <alignment horizontal="center"/>
      <protection hidden="1"/>
    </xf>
    <xf numFmtId="0" fontId="7" fillId="0" borderId="30" xfId="2" applyFont="1" applyBorder="1" applyAlignment="1" applyProtection="1">
      <alignment horizontal="center"/>
      <protection hidden="1"/>
    </xf>
    <xf numFmtId="0" fontId="7" fillId="0" borderId="35" xfId="2" applyFont="1" applyBorder="1" applyAlignment="1" applyProtection="1">
      <alignment horizontal="center"/>
      <protection hidden="1"/>
    </xf>
    <xf numFmtId="0" fontId="7" fillId="0" borderId="57" xfId="2" applyFont="1" applyBorder="1" applyAlignment="1" applyProtection="1">
      <alignment horizontal="center"/>
      <protection hidden="1"/>
    </xf>
    <xf numFmtId="0" fontId="7" fillId="0" borderId="69" xfId="2" applyFont="1" applyBorder="1" applyAlignment="1">
      <alignment vertical="center" shrinkToFit="1"/>
    </xf>
    <xf numFmtId="0" fontId="25" fillId="0" borderId="2" xfId="2" applyFont="1" applyBorder="1" applyAlignment="1" applyProtection="1">
      <alignment horizontal="center" vertical="center" shrinkToFit="1"/>
      <protection hidden="1"/>
    </xf>
    <xf numFmtId="0" fontId="5" fillId="0" borderId="0" xfId="2" applyFont="1" applyProtection="1">
      <alignment vertical="center"/>
      <protection locked="0"/>
    </xf>
    <xf numFmtId="0" fontId="12" fillId="8" borderId="45" xfId="2" applyFont="1" applyFill="1" applyBorder="1" applyProtection="1">
      <alignment vertical="center"/>
      <protection hidden="1"/>
    </xf>
    <xf numFmtId="0" fontId="7" fillId="8" borderId="0" xfId="2" applyFont="1" applyFill="1" applyAlignment="1" applyProtection="1">
      <alignment horizontal="center"/>
      <protection hidden="1"/>
    </xf>
    <xf numFmtId="0" fontId="12" fillId="8" borderId="57" xfId="2" applyFont="1" applyFill="1" applyBorder="1" applyProtection="1">
      <alignment vertical="center"/>
      <protection hidden="1"/>
    </xf>
    <xf numFmtId="0" fontId="7" fillId="8" borderId="0" xfId="2" applyFont="1" applyFill="1" applyProtection="1">
      <alignment vertical="center"/>
      <protection hidden="1"/>
    </xf>
    <xf numFmtId="0" fontId="12" fillId="8" borderId="0" xfId="2" applyFont="1" applyFill="1" applyProtection="1">
      <alignment vertical="center"/>
      <protection hidden="1"/>
    </xf>
    <xf numFmtId="0" fontId="7" fillId="8" borderId="39" xfId="2" applyFont="1" applyFill="1" applyBorder="1" applyAlignment="1" applyProtection="1">
      <alignment horizontal="center"/>
      <protection locked="0"/>
    </xf>
    <xf numFmtId="0" fontId="7" fillId="8" borderId="40" xfId="2" applyFont="1" applyFill="1" applyBorder="1" applyAlignment="1" applyProtection="1">
      <alignment horizontal="center"/>
      <protection locked="0"/>
    </xf>
    <xf numFmtId="0" fontId="7" fillId="8" borderId="41" xfId="2" applyFont="1" applyFill="1" applyBorder="1" applyAlignment="1" applyProtection="1">
      <alignment horizontal="center"/>
      <protection locked="0"/>
    </xf>
    <xf numFmtId="0" fontId="7" fillId="8" borderId="35" xfId="2" applyFont="1" applyFill="1" applyBorder="1" applyAlignment="1">
      <alignment vertical="center" shrinkToFit="1"/>
    </xf>
    <xf numFmtId="0" fontId="25" fillId="8" borderId="0" xfId="2" applyFont="1" applyFill="1" applyAlignment="1" applyProtection="1">
      <alignment horizontal="center" vertical="center" shrinkToFit="1"/>
      <protection hidden="1"/>
    </xf>
    <xf numFmtId="0" fontId="7" fillId="8" borderId="35" xfId="2" applyFont="1" applyFill="1" applyBorder="1" applyAlignment="1" applyProtection="1">
      <alignment horizontal="center"/>
      <protection hidden="1"/>
    </xf>
    <xf numFmtId="0" fontId="7" fillId="8" borderId="69" xfId="2" applyFont="1" applyFill="1" applyBorder="1" applyAlignment="1">
      <alignment vertical="center" shrinkToFit="1"/>
    </xf>
    <xf numFmtId="0" fontId="7" fillId="8" borderId="2" xfId="2" applyFont="1" applyFill="1" applyBorder="1" applyAlignment="1" applyProtection="1">
      <alignment horizontal="center"/>
      <protection hidden="1"/>
    </xf>
    <xf numFmtId="0" fontId="25" fillId="8" borderId="2" xfId="2" applyFont="1" applyFill="1" applyBorder="1" applyAlignment="1" applyProtection="1">
      <alignment horizontal="center" vertical="center" shrinkToFit="1"/>
      <protection hidden="1"/>
    </xf>
    <xf numFmtId="0" fontId="7" fillId="8" borderId="37" xfId="2" applyFont="1" applyFill="1" applyBorder="1" applyAlignment="1" applyProtection="1">
      <alignment horizontal="center"/>
      <protection hidden="1"/>
    </xf>
    <xf numFmtId="0" fontId="7" fillId="8" borderId="51" xfId="2" applyFont="1" applyFill="1" applyBorder="1" applyAlignment="1" applyProtection="1">
      <alignment horizontal="center"/>
      <protection hidden="1"/>
    </xf>
    <xf numFmtId="0" fontId="16" fillId="0" borderId="0" xfId="0" applyFont="1" applyAlignment="1" applyProtection="1">
      <alignment horizontal="left"/>
      <protection locked="0"/>
    </xf>
    <xf numFmtId="0" fontId="46" fillId="0" borderId="0" xfId="0" applyFont="1" applyAlignment="1">
      <alignment horizontal="center" vertical="center"/>
    </xf>
    <xf numFmtId="0" fontId="46" fillId="0" borderId="0" xfId="0" applyFont="1" applyAlignment="1">
      <alignment horizontal="center" vertical="top"/>
    </xf>
    <xf numFmtId="0" fontId="47" fillId="0" borderId="0" xfId="0" applyFont="1">
      <alignment vertical="center"/>
    </xf>
    <xf numFmtId="0" fontId="47" fillId="0" borderId="0" xfId="0" applyFont="1" applyAlignment="1">
      <alignment horizontal="center" vertical="center"/>
    </xf>
    <xf numFmtId="49" fontId="47" fillId="0" borderId="0" xfId="0" applyNumberFormat="1" applyFont="1" applyAlignment="1">
      <alignment horizontal="center" vertical="center"/>
    </xf>
    <xf numFmtId="0" fontId="47" fillId="0" borderId="86" xfId="0" applyFont="1" applyBorder="1">
      <alignment vertical="center"/>
    </xf>
    <xf numFmtId="49" fontId="47" fillId="0" borderId="26" xfId="0" applyNumberFormat="1" applyFont="1" applyBorder="1" applyAlignment="1">
      <alignment horizontal="center" vertical="center"/>
    </xf>
    <xf numFmtId="0" fontId="47" fillId="0" borderId="26" xfId="0" applyFont="1" applyBorder="1">
      <alignment vertical="center"/>
    </xf>
    <xf numFmtId="0" fontId="47" fillId="0" borderId="21" xfId="0" applyFont="1" applyBorder="1">
      <alignment vertical="center"/>
    </xf>
    <xf numFmtId="0" fontId="47" fillId="0" borderId="3" xfId="0" applyFont="1" applyBorder="1">
      <alignment vertical="center"/>
    </xf>
    <xf numFmtId="56" fontId="47" fillId="0" borderId="5" xfId="0" applyNumberFormat="1" applyFont="1" applyBorder="1">
      <alignment vertical="center"/>
    </xf>
    <xf numFmtId="56" fontId="47" fillId="0" borderId="27" xfId="0" applyNumberFormat="1" applyFont="1" applyBorder="1" applyAlignment="1">
      <alignment horizontal="center" vertical="center"/>
    </xf>
    <xf numFmtId="49" fontId="47" fillId="9" borderId="27" xfId="0" applyNumberFormat="1" applyFont="1" applyFill="1" applyBorder="1" applyAlignment="1">
      <alignment horizontal="center" vertical="center"/>
    </xf>
    <xf numFmtId="49" fontId="47" fillId="0" borderId="27" xfId="0" applyNumberFormat="1" applyFont="1" applyBorder="1" applyAlignment="1">
      <alignment horizontal="center" vertical="center"/>
    </xf>
    <xf numFmtId="0" fontId="47" fillId="0" borderId="27" xfId="0" applyFont="1" applyBorder="1">
      <alignment vertical="center"/>
    </xf>
    <xf numFmtId="0" fontId="47" fillId="0" borderId="9" xfId="0" applyFont="1" applyBorder="1">
      <alignment vertical="center"/>
    </xf>
    <xf numFmtId="0" fontId="47" fillId="0" borderId="39" xfId="0" applyFont="1" applyBorder="1">
      <alignment vertical="center"/>
    </xf>
    <xf numFmtId="56" fontId="47" fillId="0" borderId="15" xfId="0" applyNumberFormat="1" applyFont="1" applyBorder="1">
      <alignment vertical="center"/>
    </xf>
    <xf numFmtId="56" fontId="47" fillId="0" borderId="28" xfId="0" applyNumberFormat="1" applyFont="1" applyBorder="1" applyAlignment="1">
      <alignment horizontal="center" vertical="center"/>
    </xf>
    <xf numFmtId="49" fontId="47" fillId="0" borderId="87" xfId="0" applyNumberFormat="1" applyFont="1" applyBorder="1" applyAlignment="1">
      <alignment horizontal="center" vertical="center"/>
    </xf>
    <xf numFmtId="49" fontId="47" fillId="9" borderId="28" xfId="0" applyNumberFormat="1" applyFont="1" applyFill="1" applyBorder="1" applyAlignment="1">
      <alignment horizontal="center" vertical="center"/>
    </xf>
    <xf numFmtId="0" fontId="47" fillId="0" borderId="28" xfId="0" applyFont="1" applyBorder="1">
      <alignment vertical="center"/>
    </xf>
    <xf numFmtId="0" fontId="47" fillId="0" borderId="17" xfId="0" applyFont="1" applyBorder="1">
      <alignment vertical="center"/>
    </xf>
    <xf numFmtId="0" fontId="47" fillId="0" borderId="88" xfId="0" applyFont="1" applyBorder="1">
      <alignment vertical="center"/>
    </xf>
    <xf numFmtId="56" fontId="47" fillId="0" borderId="85" xfId="0" applyNumberFormat="1" applyFont="1" applyBorder="1">
      <alignment vertical="center"/>
    </xf>
    <xf numFmtId="0" fontId="47" fillId="0" borderId="64" xfId="0" applyFont="1" applyBorder="1" applyAlignment="1">
      <alignment horizontal="center" vertical="center"/>
    </xf>
    <xf numFmtId="49" fontId="47" fillId="9" borderId="64" xfId="0" applyNumberFormat="1" applyFont="1" applyFill="1" applyBorder="1" applyAlignment="1">
      <alignment horizontal="center" vertical="center"/>
    </xf>
    <xf numFmtId="49" fontId="47" fillId="0" borderId="64" xfId="0" applyNumberFormat="1" applyFont="1" applyBorder="1" applyAlignment="1">
      <alignment horizontal="center" vertical="center"/>
    </xf>
    <xf numFmtId="0" fontId="47" fillId="0" borderId="64" xfId="0" applyFont="1" applyBorder="1">
      <alignment vertical="center"/>
    </xf>
    <xf numFmtId="0" fontId="47" fillId="0" borderId="65" xfId="0" applyFont="1" applyBorder="1">
      <alignment vertical="center"/>
    </xf>
    <xf numFmtId="0" fontId="47" fillId="0" borderId="28" xfId="0" applyFont="1" applyBorder="1" applyAlignment="1">
      <alignment horizontal="center" vertical="center"/>
    </xf>
    <xf numFmtId="49" fontId="47" fillId="0" borderId="28" xfId="0" applyNumberFormat="1" applyFont="1" applyBorder="1" applyAlignment="1">
      <alignment horizontal="center" vertical="center"/>
    </xf>
    <xf numFmtId="49" fontId="48" fillId="9" borderId="28" xfId="0" applyNumberFormat="1" applyFont="1" applyFill="1" applyBorder="1" applyAlignment="1">
      <alignment horizontal="center" vertical="center"/>
    </xf>
    <xf numFmtId="0" fontId="47" fillId="0" borderId="79" xfId="0" applyFont="1" applyBorder="1">
      <alignment vertical="center"/>
    </xf>
    <xf numFmtId="56" fontId="47" fillId="0" borderId="89" xfId="0" applyNumberFormat="1" applyFont="1" applyBorder="1">
      <alignment vertical="center"/>
    </xf>
    <xf numFmtId="0" fontId="47" fillId="0" borderId="80" xfId="0" applyFont="1" applyBorder="1" applyAlignment="1">
      <alignment horizontal="center" vertical="center"/>
    </xf>
    <xf numFmtId="49" fontId="47" fillId="0" borderId="80" xfId="0" applyNumberFormat="1" applyFont="1" applyBorder="1" applyAlignment="1">
      <alignment horizontal="center" vertical="center"/>
    </xf>
    <xf numFmtId="49" fontId="48" fillId="0" borderId="80" xfId="0" applyNumberFormat="1" applyFont="1" applyBorder="1" applyAlignment="1">
      <alignment horizontal="center" vertical="center"/>
    </xf>
    <xf numFmtId="0" fontId="47" fillId="0" borderId="80" xfId="0" applyFont="1" applyBorder="1">
      <alignment vertical="center"/>
    </xf>
    <xf numFmtId="0" fontId="47" fillId="0" borderId="90" xfId="0" applyFont="1" applyBorder="1">
      <alignment vertical="center"/>
    </xf>
    <xf numFmtId="0" fontId="47" fillId="0" borderId="27" xfId="0" applyFont="1" applyBorder="1" applyAlignment="1">
      <alignment horizontal="center" vertical="center"/>
    </xf>
    <xf numFmtId="49" fontId="47" fillId="0" borderId="91" xfId="0" applyNumberFormat="1" applyFont="1" applyBorder="1" applyAlignment="1">
      <alignment horizontal="center" vertical="center"/>
    </xf>
    <xf numFmtId="0" fontId="47" fillId="0" borderId="45" xfId="0" applyFont="1" applyBorder="1">
      <alignment vertical="center"/>
    </xf>
    <xf numFmtId="56" fontId="47" fillId="0" borderId="10" xfId="0" applyNumberFormat="1" applyFont="1" applyBorder="1">
      <alignment vertical="center"/>
    </xf>
    <xf numFmtId="0" fontId="47" fillId="0" borderId="1" xfId="0" applyFont="1" applyBorder="1" applyAlignment="1">
      <alignment horizontal="center" vertical="center"/>
    </xf>
    <xf numFmtId="49" fontId="47" fillId="0" borderId="92" xfId="0" applyNumberFormat="1" applyFont="1" applyBorder="1" applyAlignment="1">
      <alignment horizontal="center" vertical="center"/>
    </xf>
    <xf numFmtId="49" fontId="47" fillId="0" borderId="1" xfId="0" applyNumberFormat="1" applyFont="1" applyBorder="1" applyAlignment="1">
      <alignment horizontal="center" vertical="center"/>
    </xf>
    <xf numFmtId="0" fontId="47" fillId="0" borderId="1" xfId="0" applyFont="1" applyBorder="1">
      <alignment vertical="center"/>
    </xf>
    <xf numFmtId="0" fontId="47" fillId="0" borderId="12" xfId="0" applyFont="1" applyBorder="1">
      <alignment vertical="center"/>
    </xf>
    <xf numFmtId="56" fontId="47" fillId="0" borderId="20" xfId="0" applyNumberFormat="1" applyFont="1" applyBorder="1">
      <alignment vertical="center"/>
    </xf>
    <xf numFmtId="0" fontId="47" fillId="0" borderId="26" xfId="0" applyFont="1" applyBorder="1" applyAlignment="1">
      <alignment horizontal="center" vertical="center"/>
    </xf>
    <xf numFmtId="49" fontId="47" fillId="0" borderId="93" xfId="0" applyNumberFormat="1" applyFont="1" applyBorder="1" applyAlignment="1">
      <alignment horizontal="center" vertical="center"/>
    </xf>
    <xf numFmtId="56" fontId="47" fillId="0" borderId="14" xfId="0" applyNumberFormat="1" applyFont="1" applyBorder="1">
      <alignment vertical="center"/>
    </xf>
    <xf numFmtId="0" fontId="47" fillId="0" borderId="13" xfId="0" applyFont="1" applyBorder="1">
      <alignment vertical="center"/>
    </xf>
    <xf numFmtId="56" fontId="47" fillId="0" borderId="39" xfId="0" applyNumberFormat="1" applyFont="1" applyBorder="1">
      <alignment vertical="center"/>
    </xf>
    <xf numFmtId="0" fontId="47" fillId="0" borderId="42" xfId="0" applyFont="1" applyBorder="1" applyAlignment="1">
      <alignment horizontal="center" vertical="center"/>
    </xf>
    <xf numFmtId="49" fontId="47" fillId="0" borderId="94" xfId="0" applyNumberFormat="1" applyFont="1" applyBorder="1" applyAlignment="1">
      <alignment horizontal="center" vertical="center"/>
    </xf>
    <xf numFmtId="49" fontId="47" fillId="0" borderId="42" xfId="0" applyNumberFormat="1" applyFont="1" applyBorder="1" applyAlignment="1">
      <alignment horizontal="center" vertical="center"/>
    </xf>
    <xf numFmtId="0" fontId="47" fillId="0" borderId="42" xfId="0" applyFont="1" applyBorder="1">
      <alignment vertical="center"/>
    </xf>
    <xf numFmtId="0" fontId="47" fillId="0" borderId="73" xfId="0" applyFont="1" applyBorder="1">
      <alignment vertical="center"/>
    </xf>
    <xf numFmtId="0" fontId="8" fillId="2" borderId="22" xfId="2" applyFont="1" applyFill="1" applyBorder="1" applyAlignment="1" applyProtection="1">
      <alignment vertical="center" wrapText="1"/>
      <protection locked="0"/>
    </xf>
    <xf numFmtId="0" fontId="8" fillId="2" borderId="22" xfId="2" applyFont="1" applyFill="1" applyBorder="1" applyAlignment="1" applyProtection="1">
      <alignment horizontal="center" vertical="center"/>
      <protection locked="0"/>
    </xf>
    <xf numFmtId="0" fontId="26" fillId="0" borderId="0" xfId="0" applyFont="1" applyAlignment="1">
      <alignment horizontal="left" vertical="top" wrapText="1"/>
    </xf>
    <xf numFmtId="0" fontId="26" fillId="0" borderId="0" xfId="0" applyFont="1" applyAlignment="1">
      <alignment horizontal="left" vertical="center" wrapText="1"/>
    </xf>
    <xf numFmtId="0" fontId="33" fillId="0" borderId="0" xfId="0" applyFont="1" applyAlignment="1">
      <alignment horizontal="left" vertical="top" wrapText="1"/>
    </xf>
    <xf numFmtId="0" fontId="8" fillId="2" borderId="22" xfId="2" applyFont="1" applyFill="1" applyBorder="1" applyAlignment="1" applyProtection="1">
      <alignment horizontal="center" vertical="center" shrinkToFit="1"/>
      <protection locked="0"/>
    </xf>
    <xf numFmtId="0" fontId="8" fillId="2" borderId="22" xfId="2" applyFont="1" applyFill="1" applyBorder="1" applyAlignment="1">
      <alignment horizontal="center" vertical="center" shrinkToFit="1"/>
    </xf>
    <xf numFmtId="0" fontId="8" fillId="2" borderId="37" xfId="2" applyFont="1" applyFill="1" applyBorder="1" applyAlignment="1">
      <alignment horizontal="center" vertical="center" shrinkToFit="1"/>
    </xf>
    <xf numFmtId="0" fontId="8" fillId="2" borderId="51" xfId="2" applyFont="1" applyFill="1" applyBorder="1" applyAlignment="1">
      <alignment horizontal="center" vertical="center" shrinkToFit="1"/>
    </xf>
    <xf numFmtId="0" fontId="8" fillId="2" borderId="30" xfId="2" applyFont="1" applyFill="1" applyBorder="1" applyAlignment="1">
      <alignment horizontal="center" vertical="center" shrinkToFit="1"/>
    </xf>
    <xf numFmtId="0" fontId="8" fillId="2" borderId="52" xfId="2" applyFont="1" applyFill="1" applyBorder="1" applyAlignment="1">
      <alignment horizontal="center" vertical="center" shrinkToFit="1"/>
    </xf>
    <xf numFmtId="0" fontId="8" fillId="2" borderId="64" xfId="2" applyFont="1" applyFill="1" applyBorder="1" applyAlignment="1" applyProtection="1">
      <alignment horizontal="center" vertical="center" shrinkToFit="1"/>
      <protection locked="0"/>
    </xf>
    <xf numFmtId="0" fontId="12" fillId="0" borderId="0" xfId="2" applyFont="1" applyAlignment="1" applyProtection="1">
      <alignment horizontal="center" vertical="center" shrinkToFit="1"/>
      <protection hidden="1"/>
    </xf>
    <xf numFmtId="0" fontId="12" fillId="0" borderId="45" xfId="2" applyFont="1" applyBorder="1" applyAlignment="1" applyProtection="1">
      <alignment horizontal="center" vertical="center" shrinkToFit="1"/>
      <protection hidden="1"/>
    </xf>
    <xf numFmtId="0" fontId="8" fillId="2" borderId="69" xfId="2" applyFont="1" applyFill="1" applyBorder="1" applyAlignment="1" applyProtection="1">
      <alignment horizontal="center" vertical="center" shrinkToFit="1"/>
      <protection locked="0"/>
    </xf>
    <xf numFmtId="0" fontId="8" fillId="2" borderId="2" xfId="2" applyFont="1" applyFill="1" applyBorder="1" applyAlignment="1" applyProtection="1">
      <alignment horizontal="center" vertical="center" shrinkToFit="1"/>
      <protection locked="0"/>
    </xf>
    <xf numFmtId="0" fontId="8" fillId="2" borderId="68" xfId="2" applyFont="1" applyFill="1" applyBorder="1" applyAlignment="1" applyProtection="1">
      <alignment horizontal="center" vertical="center" shrinkToFit="1"/>
      <protection locked="0"/>
    </xf>
    <xf numFmtId="0" fontId="8" fillId="2" borderId="69"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8" fillId="2" borderId="68" xfId="2" applyFont="1" applyFill="1" applyBorder="1" applyAlignment="1">
      <alignment horizontal="center" vertical="center" shrinkToFit="1"/>
    </xf>
    <xf numFmtId="0" fontId="8" fillId="2" borderId="60" xfId="2" applyFont="1" applyFill="1" applyBorder="1" applyAlignment="1">
      <alignment horizontal="center" vertical="center" shrinkToFit="1"/>
    </xf>
    <xf numFmtId="0" fontId="8" fillId="2" borderId="1" xfId="2" applyFont="1" applyFill="1" applyBorder="1" applyAlignment="1" applyProtection="1">
      <alignment horizontal="center" vertical="center" shrinkToFit="1"/>
      <protection locked="0"/>
    </xf>
    <xf numFmtId="0" fontId="8" fillId="2" borderId="11" xfId="2" applyFont="1" applyFill="1" applyBorder="1" applyAlignment="1" applyProtection="1">
      <alignment horizontal="center" vertical="center" shrinkToFit="1"/>
      <protection locked="0"/>
    </xf>
    <xf numFmtId="0" fontId="8" fillId="2" borderId="24" xfId="2" applyFont="1" applyFill="1" applyBorder="1" applyAlignment="1" applyProtection="1">
      <alignment horizontal="center" vertical="center" shrinkToFit="1"/>
      <protection locked="0"/>
    </xf>
    <xf numFmtId="0" fontId="8" fillId="2" borderId="31" xfId="2" applyFont="1" applyFill="1" applyBorder="1" applyAlignment="1" applyProtection="1">
      <alignment horizontal="center" vertical="center" shrinkToFit="1"/>
      <protection locked="0"/>
    </xf>
    <xf numFmtId="56" fontId="8" fillId="2" borderId="11" xfId="2" applyNumberFormat="1" applyFont="1" applyFill="1" applyBorder="1" applyAlignment="1">
      <alignment horizontal="center" vertical="center" shrinkToFit="1"/>
    </xf>
    <xf numFmtId="0" fontId="8" fillId="2" borderId="24" xfId="2" applyFont="1" applyFill="1" applyBorder="1" applyAlignment="1">
      <alignment horizontal="center" vertical="center" shrinkToFit="1"/>
    </xf>
    <xf numFmtId="0" fontId="8" fillId="2" borderId="31"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8" fillId="2" borderId="13" xfId="2" applyFont="1" applyFill="1" applyBorder="1" applyAlignment="1">
      <alignment horizontal="center" vertical="center" shrinkToFit="1"/>
    </xf>
    <xf numFmtId="0" fontId="8" fillId="2" borderId="26" xfId="2" applyFont="1" applyFill="1" applyBorder="1" applyAlignment="1" applyProtection="1">
      <alignment horizontal="center" vertical="center" shrinkToFit="1"/>
      <protection locked="0"/>
    </xf>
    <xf numFmtId="0" fontId="8" fillId="2" borderId="19" xfId="2" applyFont="1" applyFill="1" applyBorder="1" applyAlignment="1" applyProtection="1">
      <alignment horizontal="center" vertical="center" shrinkToFit="1"/>
      <protection locked="0"/>
    </xf>
    <xf numFmtId="0" fontId="8" fillId="2" borderId="38" xfId="2" applyFont="1" applyFill="1" applyBorder="1" applyAlignment="1" applyProtection="1">
      <alignment horizontal="center" vertical="center" shrinkToFit="1"/>
      <protection locked="0"/>
    </xf>
    <xf numFmtId="0" fontId="8" fillId="2" borderId="28" xfId="2" applyFont="1" applyFill="1" applyBorder="1" applyAlignment="1" applyProtection="1">
      <alignment horizontal="center" vertical="center" shrinkToFit="1"/>
      <protection locked="0"/>
    </xf>
    <xf numFmtId="0" fontId="8" fillId="2" borderId="16" xfId="2" applyFont="1" applyFill="1" applyBorder="1" applyAlignment="1" applyProtection="1">
      <alignment horizontal="center" vertical="center" shrinkToFit="1"/>
      <protection locked="0"/>
    </xf>
    <xf numFmtId="0" fontId="8" fillId="2" borderId="25" xfId="2" applyFont="1" applyFill="1" applyBorder="1" applyAlignment="1" applyProtection="1">
      <alignment horizontal="center" vertical="center" shrinkToFit="1"/>
      <protection locked="0"/>
    </xf>
    <xf numFmtId="0" fontId="8" fillId="2" borderId="33" xfId="2" applyFont="1" applyFill="1" applyBorder="1" applyAlignment="1" applyProtection="1">
      <alignment horizontal="center" vertical="center" shrinkToFit="1"/>
      <protection locked="0"/>
    </xf>
    <xf numFmtId="0" fontId="8" fillId="2" borderId="22" xfId="2" applyFont="1" applyFill="1" applyBorder="1" applyAlignment="1" applyProtection="1">
      <alignment horizontal="left" vertical="center" wrapText="1"/>
      <protection locked="0"/>
    </xf>
    <xf numFmtId="0" fontId="8" fillId="2" borderId="16" xfId="2" applyFont="1" applyFill="1" applyBorder="1" applyAlignment="1">
      <alignment horizontal="center" vertical="center" shrinkToFit="1"/>
    </xf>
    <xf numFmtId="0" fontId="8" fillId="2" borderId="25" xfId="2" applyFont="1" applyFill="1" applyBorder="1" applyAlignment="1">
      <alignment horizontal="center" vertical="center" shrinkToFit="1"/>
    </xf>
    <xf numFmtId="0" fontId="8" fillId="2" borderId="33" xfId="2" applyFont="1" applyFill="1" applyBorder="1" applyAlignment="1">
      <alignment horizontal="center" vertical="center" shrinkToFit="1"/>
    </xf>
    <xf numFmtId="0" fontId="8" fillId="2" borderId="18" xfId="2" applyFont="1" applyFill="1" applyBorder="1" applyAlignment="1">
      <alignment horizontal="center" vertical="center" shrinkToFit="1"/>
    </xf>
    <xf numFmtId="0" fontId="8" fillId="2" borderId="3" xfId="2" applyFont="1" applyFill="1" applyBorder="1" applyAlignment="1" applyProtection="1">
      <alignment horizontal="center" vertical="center" wrapText="1"/>
      <protection locked="0"/>
    </xf>
    <xf numFmtId="0" fontId="8" fillId="2" borderId="22" xfId="2" applyFont="1" applyFill="1" applyBorder="1" applyAlignment="1" applyProtection="1">
      <alignment horizontal="center" vertical="center" wrapText="1"/>
      <protection locked="0"/>
    </xf>
    <xf numFmtId="0" fontId="8" fillId="2" borderId="38" xfId="2" applyFont="1" applyFill="1" applyBorder="1" applyAlignment="1" applyProtection="1">
      <alignment horizontal="center" vertical="center" wrapText="1"/>
      <protection locked="0"/>
    </xf>
    <xf numFmtId="0" fontId="8" fillId="2" borderId="45" xfId="2" applyFont="1" applyFill="1" applyBorder="1" applyAlignment="1" applyProtection="1">
      <alignment horizontal="center" vertical="center" wrapText="1"/>
      <protection locked="0"/>
    </xf>
    <xf numFmtId="0" fontId="8" fillId="2" borderId="0" xfId="2" applyFont="1" applyFill="1" applyAlignment="1" applyProtection="1">
      <alignment horizontal="center" vertical="center" wrapText="1"/>
      <protection locked="0"/>
    </xf>
    <xf numFmtId="0" fontId="8" fillId="2" borderId="57" xfId="2" applyFont="1" applyFill="1" applyBorder="1" applyAlignment="1" applyProtection="1">
      <alignment horizontal="center" vertical="center" wrapText="1"/>
      <protection locked="0"/>
    </xf>
    <xf numFmtId="0" fontId="8" fillId="2" borderId="39" xfId="2" applyFont="1" applyFill="1" applyBorder="1" applyAlignment="1" applyProtection="1">
      <alignment horizontal="center" vertical="center" wrapText="1"/>
      <protection locked="0"/>
    </xf>
    <xf numFmtId="0" fontId="8" fillId="2" borderId="40" xfId="2" applyFont="1" applyFill="1" applyBorder="1" applyAlignment="1" applyProtection="1">
      <alignment horizontal="center" vertical="center" wrapText="1"/>
      <protection locked="0"/>
    </xf>
    <xf numFmtId="0" fontId="8" fillId="2" borderId="41" xfId="2" applyFont="1" applyFill="1" applyBorder="1" applyAlignment="1" applyProtection="1">
      <alignment horizontal="center" vertical="center" wrapText="1"/>
      <protection locked="0"/>
    </xf>
    <xf numFmtId="0" fontId="8" fillId="2" borderId="27" xfId="2" applyFont="1" applyFill="1" applyBorder="1" applyAlignment="1" applyProtection="1">
      <alignment horizontal="center" vertical="center" shrinkToFit="1"/>
      <protection locked="0"/>
    </xf>
    <xf numFmtId="0" fontId="8" fillId="2" borderId="8" xfId="2" applyFont="1" applyFill="1" applyBorder="1" applyAlignment="1" applyProtection="1">
      <alignment horizontal="center" vertical="center" shrinkToFit="1"/>
      <protection locked="0"/>
    </xf>
    <xf numFmtId="0" fontId="8" fillId="2" borderId="23" xfId="2" applyFont="1" applyFill="1" applyBorder="1" applyAlignment="1" applyProtection="1">
      <alignment horizontal="center" vertical="center" shrinkToFit="1"/>
      <protection locked="0"/>
    </xf>
    <xf numFmtId="0" fontId="8" fillId="2" borderId="82" xfId="2" applyFont="1" applyFill="1" applyBorder="1" applyAlignment="1" applyProtection="1">
      <alignment horizontal="center" vertical="center" shrinkToFit="1"/>
      <protection locked="0"/>
    </xf>
    <xf numFmtId="56" fontId="8" fillId="2" borderId="8" xfId="2" applyNumberFormat="1" applyFont="1" applyFill="1" applyBorder="1" applyAlignment="1">
      <alignment horizontal="center" vertical="center" shrinkToFit="1"/>
    </xf>
    <xf numFmtId="0" fontId="8" fillId="2" borderId="23" xfId="2" applyFont="1" applyFill="1" applyBorder="1" applyAlignment="1">
      <alignment horizontal="center" vertical="center" shrinkToFit="1"/>
    </xf>
    <xf numFmtId="0" fontId="8" fillId="2" borderId="82"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56" fontId="8" fillId="2" borderId="16" xfId="2" applyNumberFormat="1" applyFont="1" applyFill="1" applyBorder="1" applyAlignment="1">
      <alignment horizontal="center" vertical="center" shrinkToFit="1"/>
    </xf>
    <xf numFmtId="0" fontId="8" fillId="2" borderId="79" xfId="2" applyFont="1" applyFill="1" applyBorder="1" applyAlignment="1" applyProtection="1">
      <alignment horizontal="center" vertical="center"/>
      <protection locked="0"/>
    </xf>
    <xf numFmtId="0" fontId="8" fillId="2" borderId="7" xfId="2" applyFont="1" applyFill="1" applyBorder="1" applyAlignment="1" applyProtection="1">
      <alignment horizontal="center" vertical="center"/>
      <protection locked="0"/>
    </xf>
    <xf numFmtId="0" fontId="8" fillId="2" borderId="29" xfId="2" applyFont="1" applyFill="1" applyBorder="1" applyAlignment="1" applyProtection="1">
      <alignment horizontal="center" vertical="center"/>
      <protection locked="0"/>
    </xf>
    <xf numFmtId="0" fontId="8" fillId="2" borderId="80" xfId="2" applyFont="1" applyFill="1" applyBorder="1" applyAlignment="1" applyProtection="1">
      <alignment horizontal="center" vertical="center"/>
      <protection locked="0"/>
    </xf>
    <xf numFmtId="56" fontId="8" fillId="2" borderId="80" xfId="2" applyNumberFormat="1" applyFont="1" applyFill="1" applyBorder="1" applyAlignment="1" applyProtection="1">
      <alignment horizontal="center" vertical="center"/>
      <protection locked="0"/>
    </xf>
    <xf numFmtId="0" fontId="8" fillId="2" borderId="36"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29" xfId="2" applyFont="1" applyFill="1" applyBorder="1" applyAlignment="1">
      <alignment horizontal="center" vertical="center"/>
    </xf>
    <xf numFmtId="0" fontId="8" fillId="2" borderId="81" xfId="2" applyFont="1" applyFill="1" applyBorder="1" applyAlignment="1">
      <alignment horizontal="center" vertical="center"/>
    </xf>
    <xf numFmtId="0" fontId="8" fillId="2" borderId="67" xfId="2" applyFont="1" applyFill="1" applyBorder="1" applyAlignment="1" applyProtection="1">
      <alignment horizontal="center" vertical="center" shrinkToFit="1"/>
      <protection locked="0"/>
    </xf>
    <xf numFmtId="0" fontId="8" fillId="2" borderId="37" xfId="2" applyFont="1" applyFill="1" applyBorder="1" applyAlignment="1" applyProtection="1">
      <alignment horizontal="center" vertical="center" shrinkToFit="1"/>
      <protection locked="0"/>
    </xf>
    <xf numFmtId="0" fontId="8" fillId="2" borderId="51" xfId="2" applyFont="1" applyFill="1" applyBorder="1" applyAlignment="1" applyProtection="1">
      <alignment horizontal="center" vertical="center" shrinkToFit="1"/>
      <protection locked="0"/>
    </xf>
    <xf numFmtId="0" fontId="8" fillId="2" borderId="30" xfId="2" applyFont="1" applyFill="1" applyBorder="1" applyAlignment="1" applyProtection="1">
      <alignment horizontal="center" vertical="center" shrinkToFit="1"/>
      <protection locked="0"/>
    </xf>
    <xf numFmtId="0" fontId="8" fillId="2" borderId="35" xfId="2" applyFont="1" applyFill="1" applyBorder="1" applyAlignment="1" applyProtection="1">
      <alignment horizontal="center" vertical="center" shrinkToFit="1"/>
      <protection locked="0"/>
    </xf>
    <xf numFmtId="0" fontId="8" fillId="2" borderId="0" xfId="2" applyFont="1" applyFill="1" applyAlignment="1" applyProtection="1">
      <alignment horizontal="center" vertical="center" shrinkToFit="1"/>
      <protection locked="0"/>
    </xf>
    <xf numFmtId="0" fontId="8" fillId="2" borderId="57" xfId="2" applyFont="1" applyFill="1" applyBorder="1" applyAlignment="1" applyProtection="1">
      <alignment horizontal="center" vertical="center" shrinkToFit="1"/>
      <protection locked="0"/>
    </xf>
    <xf numFmtId="0" fontId="10" fillId="2" borderId="65" xfId="0" applyFont="1" applyFill="1" applyBorder="1" applyAlignment="1" applyProtection="1">
      <alignment horizontal="center" vertical="center" shrinkToFit="1"/>
      <protection hidden="1"/>
    </xf>
    <xf numFmtId="0" fontId="37" fillId="2" borderId="44" xfId="0" applyFont="1" applyFill="1" applyBorder="1" applyAlignment="1">
      <alignment vertical="center" shrinkToFit="1"/>
    </xf>
    <xf numFmtId="0" fontId="10" fillId="0" borderId="59" xfId="0" applyFont="1" applyBorder="1" applyAlignment="1" applyProtection="1">
      <alignment horizontal="center" vertical="center" shrinkToFit="1"/>
      <protection locked="0"/>
    </xf>
    <xf numFmtId="0" fontId="11" fillId="0" borderId="2" xfId="0" applyFont="1" applyBorder="1" applyAlignment="1">
      <alignment horizontal="center" vertical="center"/>
    </xf>
    <xf numFmtId="0" fontId="11" fillId="0" borderId="60"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73" xfId="0" applyFont="1" applyBorder="1" applyAlignment="1">
      <alignment horizontal="center" vertical="center"/>
    </xf>
    <xf numFmtId="0" fontId="10" fillId="0" borderId="61" xfId="0" applyFont="1" applyBorder="1" applyAlignment="1" applyProtection="1">
      <alignment horizontal="center" vertical="center" shrinkToFit="1"/>
      <protection locked="0"/>
    </xf>
    <xf numFmtId="0" fontId="11" fillId="0" borderId="62" xfId="0" applyFont="1" applyBorder="1" applyAlignment="1">
      <alignment vertical="center" shrinkToFit="1"/>
    </xf>
    <xf numFmtId="0" fontId="11" fillId="0" borderId="63" xfId="0" applyFont="1" applyBorder="1" applyAlignment="1">
      <alignment vertical="center" shrinkToFit="1"/>
    </xf>
    <xf numFmtId="0" fontId="11" fillId="0" borderId="74" xfId="0" applyFont="1" applyBorder="1" applyAlignment="1">
      <alignment vertical="center" shrinkToFit="1"/>
    </xf>
    <xf numFmtId="0" fontId="11" fillId="0" borderId="75" xfId="0" applyFont="1" applyBorder="1" applyAlignment="1">
      <alignment vertical="center" shrinkToFit="1"/>
    </xf>
    <xf numFmtId="0" fontId="11" fillId="0" borderId="76" xfId="0" applyFont="1" applyBorder="1" applyAlignment="1">
      <alignment vertical="center" shrinkToFit="1"/>
    </xf>
    <xf numFmtId="0" fontId="10" fillId="2" borderId="14" xfId="0" applyFont="1" applyFill="1" applyBorder="1" applyAlignment="1" applyProtection="1">
      <alignment horizontal="center" vertical="center" shrinkToFit="1"/>
      <protection hidden="1"/>
    </xf>
    <xf numFmtId="0" fontId="11" fillId="2" borderId="77" xfId="0" applyFont="1" applyFill="1" applyBorder="1" applyAlignment="1">
      <alignment vertical="center" shrinkToFit="1"/>
    </xf>
    <xf numFmtId="0" fontId="10" fillId="2" borderId="1" xfId="0" applyFont="1" applyFill="1" applyBorder="1" applyAlignment="1" applyProtection="1">
      <alignment horizontal="center" vertical="center" shrinkToFit="1"/>
      <protection hidden="1"/>
    </xf>
    <xf numFmtId="0" fontId="11" fillId="2" borderId="28" xfId="0" applyFont="1" applyFill="1" applyBorder="1" applyAlignment="1">
      <alignment vertical="center" shrinkToFit="1"/>
    </xf>
    <xf numFmtId="0" fontId="10" fillId="2" borderId="31" xfId="0" applyFont="1" applyFill="1" applyBorder="1" applyAlignment="1" applyProtection="1">
      <alignment horizontal="center" vertical="center" shrinkToFit="1"/>
      <protection hidden="1"/>
    </xf>
    <xf numFmtId="0" fontId="11" fillId="2" borderId="33" xfId="0" applyFont="1" applyFill="1" applyBorder="1" applyAlignment="1">
      <alignment vertical="center" shrinkToFit="1"/>
    </xf>
    <xf numFmtId="0" fontId="10" fillId="2" borderId="64" xfId="0" applyFont="1" applyFill="1" applyBorder="1" applyAlignment="1" applyProtection="1">
      <alignment horizontal="center" vertical="center" shrinkToFit="1"/>
      <protection hidden="1"/>
    </xf>
    <xf numFmtId="0" fontId="11" fillId="2" borderId="42" xfId="0" applyFont="1" applyFill="1" applyBorder="1" applyAlignment="1">
      <alignment vertical="center" shrinkToFit="1"/>
    </xf>
    <xf numFmtId="0" fontId="10" fillId="2" borderId="12" xfId="0" applyFont="1" applyFill="1" applyBorder="1" applyAlignment="1" applyProtection="1">
      <alignment horizontal="center" vertical="center" shrinkToFit="1"/>
      <protection hidden="1"/>
    </xf>
    <xf numFmtId="0" fontId="37" fillId="2" borderId="12" xfId="0" applyFont="1" applyFill="1" applyBorder="1" applyAlignment="1">
      <alignment vertical="center" shrinkToFit="1"/>
    </xf>
    <xf numFmtId="0" fontId="10" fillId="2" borderId="45" xfId="0" applyFont="1" applyFill="1" applyBorder="1" applyAlignment="1" applyProtection="1">
      <alignment horizontal="center" vertical="center" shrinkToFit="1"/>
      <protection locked="0"/>
    </xf>
    <xf numFmtId="0" fontId="11" fillId="2" borderId="0" xfId="0" applyFont="1" applyFill="1" applyAlignment="1">
      <alignment horizontal="center" vertical="center"/>
    </xf>
    <xf numFmtId="0" fontId="11" fillId="2" borderId="46"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2" xfId="0" applyFont="1" applyFill="1" applyBorder="1" applyAlignment="1">
      <alignment horizontal="center" vertical="center"/>
    </xf>
    <xf numFmtId="0" fontId="11" fillId="0" borderId="66" xfId="0" applyFont="1" applyBorder="1" applyAlignment="1">
      <alignment vertical="center" shrinkToFit="1"/>
    </xf>
    <xf numFmtId="0" fontId="11" fillId="0" borderId="54" xfId="0" applyFont="1" applyBorder="1" applyAlignment="1">
      <alignment vertical="center" shrinkToFit="1"/>
    </xf>
    <xf numFmtId="0" fontId="11" fillId="0" borderId="55" xfId="0" applyFont="1" applyBorder="1" applyAlignment="1">
      <alignment vertical="center" shrinkToFit="1"/>
    </xf>
    <xf numFmtId="0" fontId="11" fillId="2" borderId="14" xfId="0" applyFont="1" applyFill="1" applyBorder="1" applyAlignment="1">
      <alignment vertical="center" shrinkToFit="1"/>
    </xf>
    <xf numFmtId="0" fontId="11" fillId="2" borderId="1" xfId="0" applyFont="1" applyFill="1" applyBorder="1" applyAlignment="1">
      <alignment vertical="center" shrinkToFit="1"/>
    </xf>
    <xf numFmtId="0" fontId="11" fillId="2" borderId="31" xfId="0" applyFont="1" applyFill="1" applyBorder="1" applyAlignment="1">
      <alignment vertical="center" shrinkToFit="1"/>
    </xf>
    <xf numFmtId="0" fontId="11" fillId="2" borderId="56" xfId="0" applyFont="1" applyFill="1" applyBorder="1" applyAlignment="1">
      <alignment vertical="center" shrinkToFit="1"/>
    </xf>
    <xf numFmtId="0" fontId="10" fillId="0" borderId="70" xfId="0" applyFont="1" applyBorder="1" applyAlignment="1" applyProtection="1">
      <alignment horizontal="center" vertical="center" shrinkToFit="1"/>
      <protection locked="0"/>
    </xf>
    <xf numFmtId="0" fontId="11" fillId="0" borderId="71" xfId="0" applyFont="1" applyBorder="1" applyAlignment="1">
      <alignment vertical="center" shrinkToFit="1"/>
    </xf>
    <xf numFmtId="0" fontId="11" fillId="0" borderId="72" xfId="0" applyFont="1" applyBorder="1" applyAlignment="1">
      <alignment vertical="center" shrinkToFit="1"/>
    </xf>
    <xf numFmtId="0" fontId="10" fillId="2" borderId="59" xfId="0" applyFont="1" applyFill="1" applyBorder="1" applyAlignment="1" applyProtection="1">
      <alignment horizontal="center" vertical="center" shrinkToFit="1"/>
      <protection hidden="1"/>
    </xf>
    <xf numFmtId="0" fontId="11" fillId="2" borderId="50" xfId="0" applyFont="1" applyFill="1" applyBorder="1" applyAlignment="1">
      <alignment vertical="center" shrinkToFit="1"/>
    </xf>
    <xf numFmtId="0" fontId="11" fillId="2" borderId="67" xfId="0" applyFont="1" applyFill="1" applyBorder="1" applyAlignment="1">
      <alignment vertical="center" shrinkToFit="1"/>
    </xf>
    <xf numFmtId="0" fontId="10" fillId="2" borderId="68" xfId="0" applyFont="1" applyFill="1" applyBorder="1" applyAlignment="1" applyProtection="1">
      <alignment horizontal="center" vertical="center" shrinkToFit="1"/>
      <protection hidden="1"/>
    </xf>
    <xf numFmtId="0" fontId="11" fillId="2" borderId="30" xfId="0" applyFont="1" applyFill="1" applyBorder="1" applyAlignment="1">
      <alignment vertical="center" shrinkToFit="1"/>
    </xf>
    <xf numFmtId="0" fontId="37" fillId="2" borderId="65" xfId="0" applyFont="1" applyFill="1" applyBorder="1" applyAlignment="1">
      <alignment vertical="center" shrinkToFit="1"/>
    </xf>
    <xf numFmtId="0" fontId="37" fillId="2" borderId="32" xfId="0" applyFont="1" applyFill="1" applyBorder="1" applyAlignment="1">
      <alignment vertical="center" shrinkToFit="1"/>
    </xf>
    <xf numFmtId="0" fontId="10" fillId="2" borderId="59" xfId="0" applyFont="1" applyFill="1" applyBorder="1" applyAlignment="1" applyProtection="1">
      <alignment horizontal="center" vertical="center" shrinkToFit="1"/>
      <protection locked="0"/>
    </xf>
    <xf numFmtId="0" fontId="11" fillId="2" borderId="2" xfId="0" applyFont="1" applyFill="1" applyBorder="1" applyAlignment="1">
      <alignment horizontal="center" vertical="center"/>
    </xf>
    <xf numFmtId="0" fontId="11" fillId="2" borderId="60" xfId="0" applyFont="1" applyFill="1" applyBorder="1" applyAlignment="1">
      <alignment horizontal="center" vertical="center"/>
    </xf>
    <xf numFmtId="0" fontId="10" fillId="2" borderId="45" xfId="0" applyFont="1" applyFill="1" applyBorder="1" applyAlignment="1" applyProtection="1">
      <alignment horizontal="center" vertical="center" shrinkToFit="1"/>
      <protection hidden="1"/>
    </xf>
    <xf numFmtId="0" fontId="11" fillId="2" borderId="45" xfId="0" applyFont="1" applyFill="1" applyBorder="1" applyAlignment="1">
      <alignment vertical="center" shrinkToFit="1"/>
    </xf>
    <xf numFmtId="0" fontId="10" fillId="2" borderId="56" xfId="0" applyFont="1" applyFill="1" applyBorder="1" applyAlignment="1" applyProtection="1">
      <alignment horizontal="center" vertical="center" shrinkToFit="1"/>
      <protection hidden="1"/>
    </xf>
    <xf numFmtId="0" fontId="10" fillId="2" borderId="57" xfId="0" applyFont="1" applyFill="1" applyBorder="1" applyAlignment="1" applyProtection="1">
      <alignment horizontal="center" vertical="center" shrinkToFit="1"/>
      <protection hidden="1"/>
    </xf>
    <xf numFmtId="0" fontId="11" fillId="2" borderId="57" xfId="0" applyFont="1" applyFill="1" applyBorder="1" applyAlignment="1">
      <alignment vertical="center" shrinkToFit="1"/>
    </xf>
    <xf numFmtId="0" fontId="10" fillId="2" borderId="58" xfId="0" applyFont="1" applyFill="1" applyBorder="1" applyAlignment="1" applyProtection="1">
      <alignment horizontal="center" vertical="center" shrinkToFit="1"/>
      <protection hidden="1"/>
    </xf>
    <xf numFmtId="0" fontId="37" fillId="2" borderId="58" xfId="0" applyFont="1" applyFill="1" applyBorder="1" applyAlignment="1">
      <alignment vertical="center" shrinkToFit="1"/>
    </xf>
    <xf numFmtId="0" fontId="7" fillId="0" borderId="26" xfId="1" applyFont="1" applyBorder="1" applyAlignment="1" applyProtection="1">
      <alignment horizontal="center" vertical="center" wrapText="1" shrinkToFit="1"/>
      <protection locked="0"/>
    </xf>
    <xf numFmtId="0" fontId="44" fillId="0" borderId="26" xfId="0" applyFont="1" applyBorder="1" applyAlignment="1">
      <alignment vertical="center" wrapText="1"/>
    </xf>
    <xf numFmtId="0" fontId="44" fillId="0" borderId="42" xfId="0" applyFont="1" applyBorder="1" applyAlignment="1">
      <alignment vertical="center" wrapText="1"/>
    </xf>
    <xf numFmtId="0" fontId="8" fillId="0" borderId="3"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10" fillId="2" borderId="21" xfId="0" applyFont="1" applyFill="1" applyBorder="1" applyAlignment="1" applyProtection="1">
      <alignment horizontal="center" vertical="center" shrinkToFit="1"/>
      <protection hidden="1"/>
    </xf>
    <xf numFmtId="0" fontId="10" fillId="2" borderId="2" xfId="0" applyFont="1" applyFill="1" applyBorder="1" applyAlignment="1" applyProtection="1">
      <alignment horizontal="center" vertical="center" shrinkToFit="1"/>
      <protection locked="0"/>
    </xf>
    <xf numFmtId="0" fontId="10" fillId="2" borderId="60" xfId="0" applyFont="1" applyFill="1" applyBorder="1" applyAlignment="1" applyProtection="1">
      <alignment horizontal="center" vertical="center" shrinkToFit="1"/>
      <protection locked="0"/>
    </xf>
    <xf numFmtId="0" fontId="10" fillId="2" borderId="50" xfId="0" applyFont="1" applyFill="1" applyBorder="1" applyAlignment="1" applyProtection="1">
      <alignment horizontal="center" vertical="center" shrinkToFit="1"/>
      <protection locked="0"/>
    </xf>
    <xf numFmtId="0" fontId="10" fillId="2" borderId="51" xfId="0" applyFont="1" applyFill="1" applyBorder="1" applyAlignment="1" applyProtection="1">
      <alignment horizontal="center" vertical="center" shrinkToFit="1"/>
      <protection locked="0"/>
    </xf>
    <xf numFmtId="0" fontId="10" fillId="2" borderId="52"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hidden="1"/>
    </xf>
    <xf numFmtId="0" fontId="11" fillId="2" borderId="51" xfId="0" applyFont="1" applyFill="1" applyBorder="1" applyAlignment="1">
      <alignment vertical="center" shrinkToFit="1"/>
    </xf>
    <xf numFmtId="0" fontId="2" fillId="0" borderId="40" xfId="0" applyFont="1" applyBorder="1" applyAlignment="1">
      <alignment horizontal="center" vertical="center"/>
    </xf>
    <xf numFmtId="0" fontId="5" fillId="0" borderId="5" xfId="0" applyFont="1" applyBorder="1" applyAlignment="1" applyProtection="1">
      <alignment horizontal="center" vertical="center" shrinkToFit="1"/>
      <protection locked="0"/>
    </xf>
    <xf numFmtId="0" fontId="0" fillId="0" borderId="27" xfId="0" applyBorder="1">
      <alignment vertical="center"/>
    </xf>
    <xf numFmtId="0" fontId="0" fillId="0" borderId="9" xfId="0" applyBorder="1">
      <alignment vertical="center"/>
    </xf>
    <xf numFmtId="0" fontId="0" fillId="0" borderId="15" xfId="0" applyBorder="1">
      <alignment vertical="center"/>
    </xf>
    <xf numFmtId="0" fontId="0" fillId="0" borderId="28" xfId="0" applyBorder="1">
      <alignment vertical="center"/>
    </xf>
    <xf numFmtId="0" fontId="0" fillId="0" borderId="17" xfId="0" applyBorder="1">
      <alignment vertical="center"/>
    </xf>
    <xf numFmtId="0" fontId="7" fillId="0" borderId="3" xfId="1" applyFont="1" applyBorder="1" applyAlignment="1" applyProtection="1">
      <alignment horizontal="center" vertical="center" wrapText="1" shrinkToFit="1"/>
      <protection locked="0"/>
    </xf>
    <xf numFmtId="0" fontId="44" fillId="0" borderId="22" xfId="0" applyFont="1" applyBorder="1" applyAlignment="1">
      <alignment vertical="center" wrapText="1"/>
    </xf>
    <xf numFmtId="0" fontId="44" fillId="0" borderId="38" xfId="0" applyFont="1" applyBorder="1" applyAlignment="1">
      <alignment vertical="center" wrapText="1"/>
    </xf>
    <xf numFmtId="0" fontId="44" fillId="0" borderId="39" xfId="0" applyFont="1" applyBorder="1" applyAlignment="1">
      <alignment vertical="center" wrapText="1"/>
    </xf>
    <xf numFmtId="0" fontId="44" fillId="0" borderId="40" xfId="0" applyFont="1" applyBorder="1" applyAlignment="1">
      <alignment vertical="center" wrapText="1"/>
    </xf>
    <xf numFmtId="0" fontId="44" fillId="0" borderId="41" xfId="0" applyFont="1" applyBorder="1" applyAlignment="1">
      <alignment vertical="center" wrapText="1"/>
    </xf>
    <xf numFmtId="0" fontId="7" fillId="0" borderId="27" xfId="1" applyFont="1" applyBorder="1" applyAlignment="1" applyProtection="1">
      <alignment horizontal="center" vertical="center" wrapText="1" shrinkToFit="1"/>
      <protection locked="0"/>
    </xf>
    <xf numFmtId="0" fontId="44" fillId="0" borderId="27" xfId="0" applyFont="1" applyBorder="1" applyAlignment="1">
      <alignment vertical="center" wrapText="1"/>
    </xf>
    <xf numFmtId="0" fontId="44" fillId="0" borderId="28" xfId="0" applyFont="1" applyBorder="1" applyAlignment="1">
      <alignment vertical="center" wrapText="1"/>
    </xf>
    <xf numFmtId="0" fontId="8" fillId="0" borderId="21"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10" fillId="0" borderId="47" xfId="0" applyFont="1" applyBorder="1" applyAlignment="1" applyProtection="1">
      <alignment horizontal="center" vertical="center" shrinkToFit="1"/>
      <protection locked="0"/>
    </xf>
    <xf numFmtId="0" fontId="11" fillId="0" borderId="48" xfId="0" applyFont="1" applyBorder="1" applyAlignment="1">
      <alignment vertical="center" shrinkToFit="1"/>
    </xf>
    <xf numFmtId="0" fontId="11" fillId="0" borderId="49" xfId="0" applyFont="1" applyBorder="1" applyAlignment="1">
      <alignment vertical="center" shrinkToFit="1"/>
    </xf>
    <xf numFmtId="0" fontId="11" fillId="0" borderId="53" xfId="0" applyFont="1" applyBorder="1" applyAlignment="1">
      <alignment vertical="center" shrinkToFit="1"/>
    </xf>
    <xf numFmtId="0" fontId="10" fillId="2" borderId="3" xfId="0" applyFont="1" applyFill="1" applyBorder="1" applyAlignment="1" applyProtection="1">
      <alignment horizontal="center" vertical="center" shrinkToFit="1"/>
      <protection hidden="1"/>
    </xf>
    <xf numFmtId="0" fontId="10" fillId="2" borderId="26" xfId="0" applyFont="1" applyFill="1" applyBorder="1" applyAlignment="1" applyProtection="1">
      <alignment horizontal="center" vertical="center" shrinkToFit="1"/>
      <protection hidden="1"/>
    </xf>
    <xf numFmtId="0" fontId="10" fillId="2" borderId="38" xfId="0" applyFont="1" applyFill="1" applyBorder="1" applyAlignment="1" applyProtection="1">
      <alignment horizontal="center" vertical="center" shrinkToFit="1"/>
      <protection hidden="1"/>
    </xf>
    <xf numFmtId="0" fontId="10" fillId="2" borderId="27" xfId="0" applyFont="1" applyFill="1" applyBorder="1" applyAlignment="1" applyProtection="1">
      <alignment horizontal="center" vertical="center" shrinkToFit="1"/>
      <protection hidden="1"/>
    </xf>
    <xf numFmtId="0" fontId="8" fillId="0" borderId="19"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26"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44" fillId="0" borderId="8" xfId="0" applyFont="1" applyBorder="1" applyAlignment="1">
      <alignment vertical="center" wrapText="1"/>
    </xf>
    <xf numFmtId="0" fontId="44" fillId="0" borderId="16" xfId="0" applyFont="1" applyBorder="1" applyAlignment="1">
      <alignment vertical="center" wrapText="1"/>
    </xf>
    <xf numFmtId="0" fontId="39" fillId="0" borderId="0" xfId="0" applyFont="1" applyAlignment="1">
      <alignment horizontal="center" vertical="center"/>
    </xf>
    <xf numFmtId="56" fontId="8" fillId="2" borderId="69" xfId="2" applyNumberFormat="1" applyFont="1" applyFill="1" applyBorder="1" applyAlignment="1">
      <alignment horizontal="center" vertical="center" shrinkToFit="1"/>
    </xf>
    <xf numFmtId="0" fontId="0" fillId="0" borderId="46" xfId="0" applyBorder="1" applyAlignment="1">
      <alignment horizontal="center" vertical="center"/>
    </xf>
    <xf numFmtId="0" fontId="8" fillId="2" borderId="59" xfId="0" applyFont="1" applyFill="1" applyBorder="1" applyAlignment="1" applyProtection="1">
      <alignment horizontal="center" vertical="center" shrinkToFit="1"/>
      <protection locked="0"/>
    </xf>
    <xf numFmtId="0" fontId="49" fillId="2" borderId="2" xfId="0" applyFont="1" applyFill="1" applyBorder="1" applyAlignment="1">
      <alignment horizontal="center" vertical="center"/>
    </xf>
    <xf numFmtId="0" fontId="49" fillId="2" borderId="60"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40" xfId="0" applyFont="1" applyFill="1" applyBorder="1" applyAlignment="1">
      <alignment horizontal="center" vertical="center"/>
    </xf>
    <xf numFmtId="0" fontId="49" fillId="2" borderId="73" xfId="0" applyFont="1" applyFill="1" applyBorder="1" applyAlignment="1">
      <alignment horizontal="center" vertical="center"/>
    </xf>
    <xf numFmtId="0" fontId="11" fillId="0" borderId="83" xfId="0" applyFont="1" applyBorder="1" applyAlignment="1">
      <alignment vertical="center" shrinkToFit="1"/>
    </xf>
    <xf numFmtId="0" fontId="11" fillId="0" borderId="84" xfId="0" applyFont="1" applyBorder="1" applyAlignment="1">
      <alignment vertical="center" shrinkToFit="1"/>
    </xf>
    <xf numFmtId="0" fontId="10" fillId="2" borderId="10" xfId="0" applyFont="1" applyFill="1" applyBorder="1" applyAlignment="1" applyProtection="1">
      <alignment horizontal="center" vertical="center" shrinkToFit="1"/>
      <protection hidden="1"/>
    </xf>
    <xf numFmtId="0" fontId="11" fillId="2" borderId="15" xfId="0" applyFont="1" applyFill="1" applyBorder="1" applyAlignment="1">
      <alignment vertical="center" shrinkToFit="1"/>
    </xf>
    <xf numFmtId="0" fontId="11" fillId="2" borderId="10" xfId="0" applyFont="1" applyFill="1" applyBorder="1" applyAlignment="1">
      <alignment vertical="center" shrinkToFit="1"/>
    </xf>
    <xf numFmtId="0" fontId="8" fillId="2" borderId="45" xfId="0" applyFont="1" applyFill="1" applyBorder="1" applyAlignment="1" applyProtection="1">
      <alignment horizontal="center" vertical="center" shrinkToFit="1"/>
      <protection locked="0"/>
    </xf>
    <xf numFmtId="0" fontId="9" fillId="2" borderId="0" xfId="0" applyFont="1" applyFill="1" applyAlignment="1">
      <alignment horizontal="center" vertical="center"/>
    </xf>
    <xf numFmtId="0" fontId="9" fillId="2" borderId="46"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60" xfId="0" applyFont="1" applyFill="1" applyBorder="1" applyAlignment="1">
      <alignment horizontal="center" vertical="center"/>
    </xf>
    <xf numFmtId="0" fontId="11" fillId="2" borderId="64" xfId="0" applyFont="1" applyFill="1" applyBorder="1" applyAlignment="1">
      <alignment vertical="center" shrinkToFit="1"/>
    </xf>
    <xf numFmtId="0" fontId="0" fillId="0" borderId="27" xfId="0" applyBorder="1" applyAlignment="1">
      <alignment vertical="center" wrapText="1"/>
    </xf>
    <xf numFmtId="0" fontId="0" fillId="0" borderId="8"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26" xfId="0" applyBorder="1" applyAlignment="1">
      <alignment vertical="center" wrapText="1"/>
    </xf>
    <xf numFmtId="0" fontId="0" fillId="0" borderId="42" xfId="0" applyBorder="1" applyAlignment="1">
      <alignment vertical="center" wrapText="1"/>
    </xf>
    <xf numFmtId="0" fontId="0" fillId="0" borderId="22"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8" fillId="2" borderId="2"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shrinkToFit="1"/>
      <protection locked="0"/>
    </xf>
    <xf numFmtId="0" fontId="8" fillId="2" borderId="50" xfId="0" applyFont="1" applyFill="1" applyBorder="1" applyAlignment="1" applyProtection="1">
      <alignment horizontal="center" vertical="center" shrinkToFit="1"/>
      <protection locked="0"/>
    </xf>
    <xf numFmtId="0" fontId="8" fillId="2" borderId="51" xfId="0" applyFont="1" applyFill="1" applyBorder="1" applyAlignment="1" applyProtection="1">
      <alignment horizontal="center" vertical="center" shrinkToFit="1"/>
      <protection locked="0"/>
    </xf>
    <xf numFmtId="0" fontId="8" fillId="2" borderId="52" xfId="0" applyFont="1" applyFill="1" applyBorder="1" applyAlignment="1" applyProtection="1">
      <alignment horizontal="center" vertical="center" shrinkToFit="1"/>
      <protection locked="0"/>
    </xf>
    <xf numFmtId="0" fontId="28" fillId="2" borderId="27" xfId="2" applyFont="1" applyFill="1" applyBorder="1" applyAlignment="1" applyProtection="1">
      <alignment horizontal="center" vertical="center" shrinkToFit="1"/>
      <protection locked="0"/>
    </xf>
    <xf numFmtId="0" fontId="28" fillId="2" borderId="1" xfId="2" applyFont="1" applyFill="1" applyBorder="1" applyAlignment="1" applyProtection="1">
      <alignment horizontal="center" vertical="center" shrinkToFit="1"/>
      <protection locked="0"/>
    </xf>
    <xf numFmtId="0" fontId="40" fillId="0" borderId="0" xfId="0" applyFont="1" applyAlignment="1">
      <alignment horizontal="center" vertical="center"/>
    </xf>
    <xf numFmtId="0" fontId="41" fillId="0" borderId="0" xfId="0" applyFont="1" applyAlignment="1">
      <alignment horizontal="center" vertical="center"/>
    </xf>
    <xf numFmtId="0" fontId="29" fillId="0" borderId="46" xfId="0" applyFont="1" applyBorder="1" applyAlignment="1">
      <alignment horizontal="center" vertical="center"/>
    </xf>
    <xf numFmtId="0" fontId="9" fillId="2" borderId="59" xfId="0" applyFont="1" applyFill="1" applyBorder="1" applyAlignment="1">
      <alignment horizontal="center" vertical="center"/>
    </xf>
    <xf numFmtId="0" fontId="43" fillId="2" borderId="59" xfId="0" applyFont="1" applyFill="1" applyBorder="1" applyAlignment="1" applyProtection="1">
      <alignment horizontal="center" vertical="center" shrinkToFit="1"/>
      <protection locked="0"/>
    </xf>
    <xf numFmtId="0" fontId="45" fillId="2" borderId="2" xfId="0" applyFont="1" applyFill="1" applyBorder="1" applyAlignment="1">
      <alignment horizontal="center" vertical="center"/>
    </xf>
    <xf numFmtId="0" fontId="45" fillId="2" borderId="60" xfId="0" applyFont="1" applyFill="1" applyBorder="1" applyAlignment="1">
      <alignment horizontal="center" vertical="center"/>
    </xf>
    <xf numFmtId="0" fontId="45" fillId="2" borderId="39" xfId="0" applyFont="1" applyFill="1" applyBorder="1" applyAlignment="1">
      <alignment horizontal="center" vertical="center"/>
    </xf>
    <xf numFmtId="0" fontId="45" fillId="2" borderId="40" xfId="0" applyFont="1" applyFill="1" applyBorder="1" applyAlignment="1">
      <alignment horizontal="center" vertical="center"/>
    </xf>
    <xf numFmtId="0" fontId="45" fillId="2" borderId="73" xfId="0" applyFont="1" applyFill="1" applyBorder="1" applyAlignment="1">
      <alignment horizontal="center" vertical="center"/>
    </xf>
    <xf numFmtId="0" fontId="7" fillId="2" borderId="11"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7" fillId="2" borderId="31" xfId="2" applyFont="1" applyFill="1" applyBorder="1" applyAlignment="1">
      <alignment horizontal="center" vertical="center" shrinkToFit="1"/>
    </xf>
    <xf numFmtId="0" fontId="7" fillId="2" borderId="11" xfId="2" applyFont="1" applyFill="1" applyBorder="1" applyAlignment="1">
      <alignment horizontal="center" vertical="center"/>
    </xf>
    <xf numFmtId="0" fontId="7" fillId="2" borderId="24" xfId="2" applyFont="1" applyFill="1" applyBorder="1" applyAlignment="1">
      <alignment horizontal="center" vertical="center"/>
    </xf>
    <xf numFmtId="0" fontId="7" fillId="2" borderId="13" xfId="2" applyFont="1" applyFill="1" applyBorder="1" applyAlignment="1">
      <alignment horizontal="center" vertical="center"/>
    </xf>
    <xf numFmtId="0" fontId="6" fillId="2" borderId="79" xfId="2" applyFill="1" applyBorder="1" applyAlignment="1" applyProtection="1">
      <alignment horizontal="center" vertical="center"/>
      <protection locked="0"/>
    </xf>
    <xf numFmtId="0" fontId="6" fillId="2" borderId="7" xfId="2" applyFill="1" applyBorder="1" applyAlignment="1" applyProtection="1">
      <alignment horizontal="center" vertical="center"/>
      <protection locked="0"/>
    </xf>
    <xf numFmtId="0" fontId="6" fillId="2" borderId="29" xfId="2" applyFill="1" applyBorder="1" applyAlignment="1" applyProtection="1">
      <alignment horizontal="center" vertical="center"/>
      <protection locked="0"/>
    </xf>
    <xf numFmtId="0" fontId="6" fillId="2" borderId="36" xfId="2" applyFill="1" applyBorder="1" applyAlignment="1" applyProtection="1">
      <alignment horizontal="center" vertical="center"/>
      <protection locked="0"/>
    </xf>
    <xf numFmtId="56" fontId="6" fillId="2" borderId="36" xfId="2" applyNumberFormat="1" applyFill="1" applyBorder="1" applyAlignment="1" applyProtection="1">
      <alignment horizontal="center" vertical="center"/>
      <protection locked="0"/>
    </xf>
    <xf numFmtId="56" fontId="6" fillId="2" borderId="7" xfId="2" applyNumberFormat="1" applyFill="1" applyBorder="1" applyAlignment="1" applyProtection="1">
      <alignment horizontal="center" vertical="center"/>
      <protection locked="0"/>
    </xf>
    <xf numFmtId="56" fontId="6" fillId="2" borderId="29" xfId="2" applyNumberFormat="1" applyFill="1" applyBorder="1" applyAlignment="1" applyProtection="1">
      <alignment horizontal="center" vertical="center"/>
      <protection locked="0"/>
    </xf>
    <xf numFmtId="0" fontId="6" fillId="2" borderId="36" xfId="2" applyFill="1" applyBorder="1" applyAlignment="1">
      <alignment horizontal="center" vertical="center"/>
    </xf>
    <xf numFmtId="0" fontId="6" fillId="2" borderId="7" xfId="2" applyFill="1" applyBorder="1" applyAlignment="1">
      <alignment horizontal="center" vertical="center"/>
    </xf>
    <xf numFmtId="0" fontId="6" fillId="2" borderId="29" xfId="2" applyFill="1" applyBorder="1" applyAlignment="1">
      <alignment horizontal="center" vertical="center"/>
    </xf>
    <xf numFmtId="0" fontId="6" fillId="2" borderId="81" xfId="2" applyFill="1" applyBorder="1" applyAlignment="1">
      <alignment horizontal="center" vertical="center"/>
    </xf>
    <xf numFmtId="0" fontId="7" fillId="2" borderId="8" xfId="4" applyFont="1" applyFill="1" applyBorder="1" applyAlignment="1" applyProtection="1">
      <alignment horizontal="center" vertical="center"/>
      <protection locked="0"/>
    </xf>
    <xf numFmtId="0" fontId="7" fillId="2" borderId="23" xfId="4" applyFont="1" applyFill="1" applyBorder="1" applyAlignment="1" applyProtection="1">
      <alignment horizontal="center" vertical="center"/>
      <protection locked="0"/>
    </xf>
    <xf numFmtId="0" fontId="7" fillId="2" borderId="82" xfId="4" applyFont="1" applyFill="1" applyBorder="1" applyAlignment="1" applyProtection="1">
      <alignment horizontal="center" vertical="center"/>
      <protection locked="0"/>
    </xf>
    <xf numFmtId="0" fontId="7" fillId="2" borderId="8" xfId="4" applyFont="1" applyFill="1" applyBorder="1" applyAlignment="1">
      <alignment horizontal="center" vertical="center" shrinkToFit="1"/>
    </xf>
    <xf numFmtId="0" fontId="7" fillId="2" borderId="23" xfId="4" applyFont="1" applyFill="1" applyBorder="1" applyAlignment="1">
      <alignment horizontal="center" vertical="center" shrinkToFit="1"/>
    </xf>
    <xf numFmtId="0" fontId="7" fillId="2" borderId="82" xfId="4" applyFont="1" applyFill="1" applyBorder="1" applyAlignment="1">
      <alignment horizontal="center" vertical="center" shrinkToFit="1"/>
    </xf>
    <xf numFmtId="0" fontId="7" fillId="2" borderId="8" xfId="4" applyFont="1" applyFill="1" applyBorder="1" applyAlignment="1" applyProtection="1">
      <alignment horizontal="center" vertical="center" shrinkToFit="1"/>
      <protection locked="0"/>
    </xf>
    <xf numFmtId="0" fontId="7" fillId="2" borderId="23" xfId="4" applyFont="1" applyFill="1" applyBorder="1" applyAlignment="1" applyProtection="1">
      <alignment horizontal="center" vertical="center" shrinkToFit="1"/>
      <protection locked="0"/>
    </xf>
    <xf numFmtId="0" fontId="7" fillId="2" borderId="82" xfId="4" applyFont="1" applyFill="1" applyBorder="1" applyAlignment="1" applyProtection="1">
      <alignment horizontal="center" vertical="center" shrinkToFit="1"/>
      <protection locked="0"/>
    </xf>
    <xf numFmtId="0" fontId="7" fillId="2" borderId="6" xfId="4" applyFont="1" applyFill="1" applyBorder="1" applyAlignment="1" applyProtection="1">
      <alignment horizontal="center" vertical="center" shrinkToFit="1"/>
      <protection locked="0"/>
    </xf>
    <xf numFmtId="0" fontId="0" fillId="2" borderId="3" xfId="4" applyFont="1" applyFill="1" applyBorder="1" applyAlignment="1" applyProtection="1">
      <alignment horizontal="left" vertical="center" wrapText="1"/>
      <protection locked="0"/>
    </xf>
    <xf numFmtId="0" fontId="0" fillId="2" borderId="22" xfId="4" applyFont="1" applyFill="1" applyBorder="1" applyAlignment="1" applyProtection="1">
      <alignment horizontal="left" vertical="center" wrapText="1"/>
      <protection locked="0"/>
    </xf>
    <xf numFmtId="0" fontId="0" fillId="2" borderId="38" xfId="4" applyFont="1" applyFill="1" applyBorder="1" applyAlignment="1" applyProtection="1">
      <alignment horizontal="left" vertical="center" wrapText="1"/>
      <protection locked="0"/>
    </xf>
    <xf numFmtId="0" fontId="0" fillId="2" borderId="45" xfId="4" applyFont="1" applyFill="1" applyBorder="1" applyAlignment="1" applyProtection="1">
      <alignment horizontal="left" vertical="center" wrapText="1"/>
      <protection locked="0"/>
    </xf>
    <xf numFmtId="0" fontId="0" fillId="2" borderId="0" xfId="4" applyFont="1" applyFill="1" applyAlignment="1" applyProtection="1">
      <alignment horizontal="left" vertical="center" wrapText="1"/>
      <protection locked="0"/>
    </xf>
    <xf numFmtId="0" fontId="0" fillId="2" borderId="57" xfId="4" applyFont="1" applyFill="1" applyBorder="1" applyAlignment="1" applyProtection="1">
      <alignment horizontal="left" vertical="center" wrapText="1"/>
      <protection locked="0"/>
    </xf>
    <xf numFmtId="0" fontId="0" fillId="2" borderId="39" xfId="4" applyFont="1" applyFill="1" applyBorder="1" applyAlignment="1" applyProtection="1">
      <alignment horizontal="left" vertical="center" wrapText="1"/>
      <protection locked="0"/>
    </xf>
    <xf numFmtId="0" fontId="0" fillId="2" borderId="40" xfId="4" applyFont="1" applyFill="1" applyBorder="1" applyAlignment="1" applyProtection="1">
      <alignment horizontal="left" vertical="center" wrapText="1"/>
      <protection locked="0"/>
    </xf>
    <xf numFmtId="0" fontId="0" fillId="2" borderId="41" xfId="4" applyFont="1" applyFill="1" applyBorder="1" applyAlignment="1" applyProtection="1">
      <alignment horizontal="left" vertical="center" wrapText="1"/>
      <protection locked="0"/>
    </xf>
    <xf numFmtId="0" fontId="7" fillId="2" borderId="11" xfId="4" applyFont="1" applyFill="1" applyBorder="1" applyAlignment="1" applyProtection="1">
      <alignment horizontal="center" vertical="center"/>
      <protection locked="0"/>
    </xf>
    <xf numFmtId="0" fontId="7" fillId="2" borderId="24" xfId="4" applyFont="1" applyFill="1" applyBorder="1" applyAlignment="1" applyProtection="1">
      <alignment horizontal="center" vertical="center"/>
      <protection locked="0"/>
    </xf>
    <xf numFmtId="0" fontId="7" fillId="2" borderId="31" xfId="4" applyFont="1" applyFill="1" applyBorder="1" applyAlignment="1" applyProtection="1">
      <alignment horizontal="center" vertical="center"/>
      <protection locked="0"/>
    </xf>
    <xf numFmtId="0" fontId="7" fillId="2" borderId="11" xfId="4" applyFont="1" applyFill="1" applyBorder="1" applyAlignment="1">
      <alignment horizontal="center" vertical="center" shrinkToFit="1"/>
    </xf>
    <xf numFmtId="0" fontId="7" fillId="2" borderId="24" xfId="4" applyFont="1" applyFill="1" applyBorder="1" applyAlignment="1">
      <alignment horizontal="center" vertical="center" shrinkToFit="1"/>
    </xf>
    <xf numFmtId="0" fontId="7" fillId="2" borderId="31" xfId="4" applyFont="1" applyFill="1" applyBorder="1" applyAlignment="1">
      <alignment horizontal="center" vertical="center" shrinkToFit="1"/>
    </xf>
    <xf numFmtId="0" fontId="7" fillId="2" borderId="11" xfId="4" applyFont="1" applyFill="1" applyBorder="1" applyAlignment="1" applyProtection="1">
      <alignment horizontal="center" vertical="center" shrinkToFit="1"/>
      <protection locked="0"/>
    </xf>
    <xf numFmtId="0" fontId="7" fillId="2" borderId="24" xfId="4" applyFont="1" applyFill="1" applyBorder="1" applyAlignment="1" applyProtection="1">
      <alignment horizontal="center" vertical="center" shrinkToFit="1"/>
      <protection locked="0"/>
    </xf>
    <xf numFmtId="0" fontId="7" fillId="2" borderId="31" xfId="4" applyFont="1" applyFill="1" applyBorder="1" applyAlignment="1" applyProtection="1">
      <alignment horizontal="center" vertical="center" shrinkToFit="1"/>
      <protection locked="0"/>
    </xf>
    <xf numFmtId="0" fontId="7" fillId="2" borderId="13" xfId="4" applyFont="1" applyFill="1" applyBorder="1" applyAlignment="1" applyProtection="1">
      <alignment horizontal="center" vertical="center" shrinkToFit="1"/>
      <protection locked="0"/>
    </xf>
    <xf numFmtId="0" fontId="7" fillId="2" borderId="69" xfId="4" applyFont="1" applyFill="1" applyBorder="1" applyAlignment="1">
      <alignment horizontal="center" vertical="center" shrinkToFit="1"/>
    </xf>
    <xf numFmtId="0" fontId="7" fillId="2" borderId="2" xfId="4" applyFont="1" applyFill="1" applyBorder="1" applyAlignment="1">
      <alignment horizontal="center" vertical="center" shrinkToFit="1"/>
    </xf>
    <xf numFmtId="0" fontId="7" fillId="2" borderId="1" xfId="4" applyFont="1" applyFill="1" applyBorder="1" applyAlignment="1" applyProtection="1">
      <alignment horizontal="center" vertical="center" shrinkToFit="1"/>
      <protection locked="0"/>
    </xf>
    <xf numFmtId="0" fontId="7" fillId="2" borderId="2" xfId="4" applyFont="1" applyFill="1" applyBorder="1" applyAlignment="1">
      <alignment horizontal="center" vertical="center"/>
    </xf>
    <xf numFmtId="0" fontId="7" fillId="2" borderId="60" xfId="4" applyFont="1" applyFill="1" applyBorder="1" applyAlignment="1">
      <alignment horizontal="center" vertical="center"/>
    </xf>
    <xf numFmtId="0" fontId="8" fillId="2" borderId="28" xfId="4" applyFont="1" applyFill="1" applyBorder="1" applyAlignment="1" applyProtection="1">
      <alignment horizontal="center" vertical="center" shrinkToFit="1"/>
      <protection locked="0"/>
    </xf>
    <xf numFmtId="0" fontId="6" fillId="2" borderId="80" xfId="2" applyFill="1" applyBorder="1" applyAlignment="1" applyProtection="1">
      <alignment horizontal="center" vertical="center"/>
      <protection locked="0"/>
    </xf>
    <xf numFmtId="56" fontId="6" fillId="2" borderId="80" xfId="2" applyNumberFormat="1" applyFill="1" applyBorder="1" applyAlignment="1" applyProtection="1">
      <alignment horizontal="center" vertical="center"/>
      <protection locked="0"/>
    </xf>
    <xf numFmtId="0" fontId="6" fillId="2" borderId="3" xfId="2" applyFill="1" applyBorder="1" applyAlignment="1" applyProtection="1">
      <alignment horizontal="center" vertical="center" wrapText="1"/>
      <protection locked="0"/>
    </xf>
    <xf numFmtId="0" fontId="6" fillId="2" borderId="22" xfId="2" applyFill="1" applyBorder="1" applyAlignment="1" applyProtection="1">
      <alignment horizontal="center" vertical="center" wrapText="1"/>
      <protection locked="0"/>
    </xf>
    <xf numFmtId="0" fontId="6" fillId="2" borderId="38" xfId="2" applyFill="1" applyBorder="1" applyAlignment="1" applyProtection="1">
      <alignment horizontal="center" vertical="center" wrapText="1"/>
      <protection locked="0"/>
    </xf>
    <xf numFmtId="0" fontId="6" fillId="2" borderId="45" xfId="2" applyFill="1" applyBorder="1" applyAlignment="1" applyProtection="1">
      <alignment horizontal="center" vertical="center" wrapText="1"/>
      <protection locked="0"/>
    </xf>
    <xf numFmtId="0" fontId="6" fillId="2" borderId="0" xfId="2" applyFill="1" applyAlignment="1" applyProtection="1">
      <alignment horizontal="center" vertical="center" wrapText="1"/>
      <protection locked="0"/>
    </xf>
    <xf numFmtId="0" fontId="6" fillId="2" borderId="57" xfId="2" applyFill="1" applyBorder="1" applyAlignment="1" applyProtection="1">
      <alignment horizontal="center" vertical="center" wrapText="1"/>
      <protection locked="0"/>
    </xf>
    <xf numFmtId="0" fontId="7" fillId="2" borderId="8" xfId="2" applyFont="1" applyFill="1" applyBorder="1" applyAlignment="1" applyProtection="1">
      <alignment horizontal="center" vertical="center"/>
      <protection locked="0"/>
    </xf>
    <xf numFmtId="0" fontId="7" fillId="2" borderId="23" xfId="2" applyFont="1" applyFill="1" applyBorder="1" applyAlignment="1" applyProtection="1">
      <alignment horizontal="center" vertical="center"/>
      <protection locked="0"/>
    </xf>
    <xf numFmtId="0" fontId="7" fillId="2" borderId="82" xfId="2" applyFont="1" applyFill="1" applyBorder="1" applyAlignment="1" applyProtection="1">
      <alignment horizontal="center" vertical="center"/>
      <protection locked="0"/>
    </xf>
    <xf numFmtId="0" fontId="7" fillId="2" borderId="8" xfId="2" applyFont="1" applyFill="1" applyBorder="1" applyAlignment="1">
      <alignment horizontal="center" vertical="center" shrinkToFit="1"/>
    </xf>
    <xf numFmtId="0" fontId="7" fillId="2" borderId="23" xfId="2" applyFont="1" applyFill="1" applyBorder="1" applyAlignment="1">
      <alignment horizontal="center" vertical="center" shrinkToFit="1"/>
    </xf>
    <xf numFmtId="0" fontId="7" fillId="2" borderId="82" xfId="2" applyFont="1" applyFill="1" applyBorder="1" applyAlignment="1">
      <alignment horizontal="center" vertical="center" shrinkToFit="1"/>
    </xf>
    <xf numFmtId="0" fontId="7" fillId="2" borderId="8" xfId="2" applyFont="1" applyFill="1" applyBorder="1" applyAlignment="1" applyProtection="1">
      <alignment horizontal="center" vertical="center" shrinkToFit="1"/>
      <protection locked="0"/>
    </xf>
    <xf numFmtId="0" fontId="7" fillId="2" borderId="23" xfId="2" applyFont="1" applyFill="1" applyBorder="1" applyAlignment="1" applyProtection="1">
      <alignment horizontal="center" vertical="center" shrinkToFit="1"/>
      <protection locked="0"/>
    </xf>
    <xf numFmtId="0" fontId="7" fillId="2" borderId="6" xfId="2" applyFont="1" applyFill="1" applyBorder="1" applyAlignment="1" applyProtection="1">
      <alignment horizontal="center" vertical="center" shrinkToFit="1"/>
      <protection locked="0"/>
    </xf>
    <xf numFmtId="0" fontId="7" fillId="2" borderId="69"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1" xfId="2" applyFont="1" applyFill="1" applyBorder="1" applyAlignment="1" applyProtection="1">
      <alignment horizontal="center" vertical="center" shrinkToFit="1"/>
      <protection locked="0"/>
    </xf>
    <xf numFmtId="0" fontId="7" fillId="2" borderId="2" xfId="2" applyFont="1" applyFill="1" applyBorder="1" applyAlignment="1">
      <alignment horizontal="center" vertical="center"/>
    </xf>
    <xf numFmtId="0" fontId="7" fillId="2" borderId="60" xfId="2" applyFont="1" applyFill="1" applyBorder="1" applyAlignment="1">
      <alignment horizontal="center" vertical="center"/>
    </xf>
    <xf numFmtId="0" fontId="7" fillId="2" borderId="16" xfId="2" applyFont="1" applyFill="1" applyBorder="1" applyAlignment="1" applyProtection="1">
      <alignment horizontal="center" vertical="center" shrinkToFit="1"/>
      <protection locked="0"/>
    </xf>
    <xf numFmtId="0" fontId="7" fillId="2" borderId="25" xfId="2" applyFont="1" applyFill="1" applyBorder="1" applyAlignment="1" applyProtection="1">
      <alignment horizontal="center" vertical="center" shrinkToFit="1"/>
      <protection locked="0"/>
    </xf>
    <xf numFmtId="0" fontId="7" fillId="2" borderId="33" xfId="2" applyFont="1" applyFill="1" applyBorder="1" applyAlignment="1" applyProtection="1">
      <alignment horizontal="center" vertical="center" shrinkToFit="1"/>
      <protection locked="0"/>
    </xf>
    <xf numFmtId="0" fontId="7" fillId="2" borderId="16" xfId="2" applyFont="1" applyFill="1" applyBorder="1" applyAlignment="1">
      <alignment horizontal="center" vertical="center" shrinkToFit="1"/>
    </xf>
    <xf numFmtId="0" fontId="7" fillId="2" borderId="25"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11" xfId="2" applyFont="1" applyFill="1" applyBorder="1" applyAlignment="1" applyProtection="1">
      <alignment horizontal="center" vertical="center" shrinkToFit="1"/>
      <protection locked="0"/>
    </xf>
    <xf numFmtId="0" fontId="7" fillId="2" borderId="24" xfId="2" applyFont="1" applyFill="1" applyBorder="1" applyAlignment="1" applyProtection="1">
      <alignment horizontal="center" vertical="center" shrinkToFit="1"/>
      <protection locked="0"/>
    </xf>
    <xf numFmtId="0" fontId="7" fillId="2" borderId="31" xfId="2" applyFont="1" applyFill="1" applyBorder="1" applyAlignment="1" applyProtection="1">
      <alignment horizontal="center" vertical="center" shrinkToFit="1"/>
      <protection locked="0"/>
    </xf>
    <xf numFmtId="0" fontId="6" fillId="2" borderId="39" xfId="2" applyFill="1" applyBorder="1" applyAlignment="1" applyProtection="1">
      <alignment horizontal="center" vertical="center" wrapText="1"/>
      <protection locked="0"/>
    </xf>
    <xf numFmtId="0" fontId="6" fillId="2" borderId="40" xfId="2" applyFill="1" applyBorder="1" applyAlignment="1" applyProtection="1">
      <alignment horizontal="center" vertical="center" wrapText="1"/>
      <protection locked="0"/>
    </xf>
    <xf numFmtId="0" fontId="6" fillId="2" borderId="41" xfId="2" applyFill="1" applyBorder="1" applyAlignment="1" applyProtection="1">
      <alignment horizontal="center" vertical="center" wrapText="1"/>
      <protection locked="0"/>
    </xf>
    <xf numFmtId="0" fontId="7" fillId="2" borderId="37"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30" xfId="2" applyFont="1" applyFill="1" applyBorder="1" applyAlignment="1">
      <alignment horizontal="center" vertical="center" shrinkToFit="1"/>
    </xf>
    <xf numFmtId="0" fontId="7" fillId="2" borderId="37" xfId="2" applyFont="1" applyFill="1" applyBorder="1" applyAlignment="1" applyProtection="1">
      <alignment horizontal="center" vertical="center" shrinkToFit="1"/>
      <protection locked="0"/>
    </xf>
    <xf numFmtId="0" fontId="7" fillId="2" borderId="51" xfId="2" applyFont="1" applyFill="1" applyBorder="1" applyAlignment="1" applyProtection="1">
      <alignment horizontal="center" vertical="center" shrinkToFit="1"/>
      <protection locked="0"/>
    </xf>
    <xf numFmtId="0" fontId="7" fillId="2" borderId="30" xfId="2" applyFont="1" applyFill="1" applyBorder="1" applyAlignment="1" applyProtection="1">
      <alignment horizontal="center" vertical="center" shrinkToFit="1"/>
      <protection locked="0"/>
    </xf>
    <xf numFmtId="0" fontId="7" fillId="2" borderId="13"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0" xfId="2" applyFont="1" applyFill="1" applyAlignment="1">
      <alignment horizontal="center" vertical="center" shrinkToFit="1"/>
    </xf>
    <xf numFmtId="0" fontId="7" fillId="2" borderId="57" xfId="2" applyFont="1" applyFill="1" applyBorder="1" applyAlignment="1">
      <alignment horizontal="center" vertical="center" shrinkToFit="1"/>
    </xf>
    <xf numFmtId="0" fontId="7" fillId="2" borderId="35" xfId="2" applyFont="1" applyFill="1" applyBorder="1" applyAlignment="1" applyProtection="1">
      <alignment horizontal="center" vertical="center" shrinkToFit="1"/>
      <protection locked="0"/>
    </xf>
    <xf numFmtId="0" fontId="7" fillId="2" borderId="0" xfId="2" applyFont="1" applyFill="1" applyAlignment="1" applyProtection="1">
      <alignment horizontal="center" vertical="center" shrinkToFit="1"/>
      <protection locked="0"/>
    </xf>
    <xf numFmtId="0" fontId="7" fillId="2" borderId="57" xfId="2" applyFont="1" applyFill="1" applyBorder="1" applyAlignment="1" applyProtection="1">
      <alignment horizontal="center" vertical="center" shrinkToFit="1"/>
      <protection locked="0"/>
    </xf>
    <xf numFmtId="0" fontId="7" fillId="2" borderId="11" xfId="2" applyFont="1" applyFill="1" applyBorder="1" applyAlignment="1" applyProtection="1">
      <alignment horizontal="center" vertical="center"/>
      <protection locked="0"/>
    </xf>
    <xf numFmtId="0" fontId="7" fillId="2" borderId="24" xfId="2" applyFont="1" applyFill="1" applyBorder="1" applyAlignment="1" applyProtection="1">
      <alignment horizontal="center" vertical="center"/>
      <protection locked="0"/>
    </xf>
    <xf numFmtId="0" fontId="7" fillId="2" borderId="31" xfId="2" applyFont="1" applyFill="1" applyBorder="1" applyAlignment="1" applyProtection="1">
      <alignment horizontal="center" vertical="center"/>
      <protection locked="0"/>
    </xf>
    <xf numFmtId="0" fontId="42" fillId="2" borderId="11" xfId="2" applyFont="1" applyFill="1" applyBorder="1" applyAlignment="1" applyProtection="1">
      <alignment horizontal="center" vertical="center" shrinkToFit="1"/>
      <protection locked="0"/>
    </xf>
    <xf numFmtId="0" fontId="42" fillId="2" borderId="24" xfId="2" applyFont="1" applyFill="1" applyBorder="1" applyAlignment="1" applyProtection="1">
      <alignment horizontal="center" vertical="center" shrinkToFit="1"/>
      <protection locked="0"/>
    </xf>
    <xf numFmtId="0" fontId="42" fillId="2" borderId="31" xfId="2" applyFont="1" applyFill="1" applyBorder="1" applyAlignment="1" applyProtection="1">
      <alignment horizontal="center" vertical="center" shrinkToFit="1"/>
      <protection locked="0"/>
    </xf>
    <xf numFmtId="0" fontId="7" fillId="2" borderId="82" xfId="2" applyFont="1" applyFill="1" applyBorder="1" applyAlignment="1" applyProtection="1">
      <alignment horizontal="center" vertical="center" shrinkToFit="1"/>
      <protection locked="0"/>
    </xf>
    <xf numFmtId="0" fontId="7" fillId="2" borderId="6" xfId="2" applyFont="1" applyFill="1" applyBorder="1" applyAlignment="1">
      <alignment horizontal="center" vertical="center" shrinkToFit="1"/>
    </xf>
    <xf numFmtId="0" fontId="19" fillId="0" borderId="0" xfId="0" applyFont="1" applyAlignment="1" applyProtection="1">
      <alignment horizontal="center" vertical="center" shrinkToFit="1"/>
      <protection hidden="1"/>
    </xf>
    <xf numFmtId="0" fontId="7" fillId="0" borderId="1" xfId="2" applyFont="1" applyBorder="1" applyAlignment="1" applyProtection="1">
      <alignment horizontal="center" vertical="center"/>
      <protection hidden="1"/>
    </xf>
    <xf numFmtId="0" fontId="6" fillId="0" borderId="28" xfId="2" applyBorder="1">
      <alignment vertical="center"/>
    </xf>
    <xf numFmtId="0" fontId="7" fillId="0" borderId="12" xfId="2" applyFont="1" applyBorder="1" applyAlignment="1" applyProtection="1">
      <alignment horizontal="center" vertical="center"/>
      <protection hidden="1"/>
    </xf>
    <xf numFmtId="0" fontId="6" fillId="0" borderId="17" xfId="2" applyBorder="1">
      <alignment vertical="center"/>
    </xf>
    <xf numFmtId="0" fontId="7" fillId="4" borderId="59" xfId="2" applyFont="1" applyFill="1" applyBorder="1" applyAlignment="1" applyProtection="1">
      <alignment horizontal="center" vertical="center" shrinkToFit="1"/>
      <protection locked="0"/>
    </xf>
    <xf numFmtId="0" fontId="6" fillId="4" borderId="2" xfId="2" applyFill="1" applyBorder="1" applyAlignment="1">
      <alignment horizontal="center" vertical="center"/>
    </xf>
    <xf numFmtId="0" fontId="6" fillId="4" borderId="39" xfId="2" applyFill="1" applyBorder="1" applyAlignment="1">
      <alignment horizontal="center" vertical="center"/>
    </xf>
    <xf numFmtId="0" fontId="6" fillId="4" borderId="40" xfId="2" applyFill="1" applyBorder="1" applyAlignment="1">
      <alignment horizontal="center" vertical="center"/>
    </xf>
    <xf numFmtId="0" fontId="7" fillId="0" borderId="61" xfId="2" applyFont="1" applyBorder="1" applyAlignment="1" applyProtection="1">
      <alignment horizontal="center" vertical="center" wrapText="1"/>
      <protection locked="0"/>
    </xf>
    <xf numFmtId="0" fontId="6" fillId="0" borderId="62" xfId="2" applyBorder="1">
      <alignment vertical="center"/>
    </xf>
    <xf numFmtId="0" fontId="6" fillId="0" borderId="63" xfId="2" applyBorder="1">
      <alignment vertical="center"/>
    </xf>
    <xf numFmtId="0" fontId="6" fillId="0" borderId="74" xfId="2" applyBorder="1">
      <alignment vertical="center"/>
    </xf>
    <xf numFmtId="0" fontId="6" fillId="0" borderId="75" xfId="2" applyBorder="1">
      <alignment vertical="center"/>
    </xf>
    <xf numFmtId="0" fontId="6" fillId="0" borderId="76" xfId="2" applyBorder="1">
      <alignment vertical="center"/>
    </xf>
    <xf numFmtId="0" fontId="7" fillId="0" borderId="10" xfId="2" applyFont="1" applyBorder="1" applyAlignment="1" applyProtection="1">
      <alignment horizontal="center" vertical="center"/>
      <protection hidden="1"/>
    </xf>
    <xf numFmtId="0" fontId="6" fillId="0" borderId="15" xfId="2" applyBorder="1">
      <alignment vertical="center"/>
    </xf>
    <xf numFmtId="0" fontId="7" fillId="0" borderId="28" xfId="2" applyFont="1" applyBorder="1" applyAlignment="1" applyProtection="1">
      <alignment horizontal="center" vertical="center"/>
      <protection hidden="1"/>
    </xf>
    <xf numFmtId="0" fontId="6" fillId="4" borderId="50" xfId="2" applyFill="1" applyBorder="1" applyAlignment="1">
      <alignment horizontal="center" vertical="center"/>
    </xf>
    <xf numFmtId="0" fontId="6" fillId="4" borderId="51" xfId="2" applyFill="1" applyBorder="1" applyAlignment="1">
      <alignment horizontal="center" vertical="center"/>
    </xf>
    <xf numFmtId="0" fontId="6" fillId="0" borderId="66" xfId="2" applyBorder="1">
      <alignment vertical="center"/>
    </xf>
    <xf numFmtId="0" fontId="6" fillId="0" borderId="54" xfId="2" applyBorder="1">
      <alignment vertical="center"/>
    </xf>
    <xf numFmtId="0" fontId="6" fillId="0" borderId="55" xfId="2" applyBorder="1">
      <alignment vertical="center"/>
    </xf>
    <xf numFmtId="0" fontId="6" fillId="0" borderId="10" xfId="2" applyBorder="1">
      <alignment vertical="center"/>
    </xf>
    <xf numFmtId="0" fontId="6" fillId="0" borderId="1" xfId="2" applyBorder="1">
      <alignment vertical="center"/>
    </xf>
    <xf numFmtId="0" fontId="6" fillId="0" borderId="12" xfId="2" applyBorder="1">
      <alignment vertical="center"/>
    </xf>
    <xf numFmtId="0" fontId="7" fillId="2" borderId="61" xfId="2" applyFont="1" applyFill="1" applyBorder="1" applyAlignment="1" applyProtection="1">
      <alignment horizontal="center" vertical="center" wrapText="1"/>
      <protection locked="0"/>
    </xf>
    <xf numFmtId="0" fontId="6" fillId="2" borderId="62" xfId="2" applyFill="1" applyBorder="1">
      <alignment vertical="center"/>
    </xf>
    <xf numFmtId="0" fontId="6" fillId="2" borderId="63" xfId="2" applyFill="1" applyBorder="1">
      <alignment vertical="center"/>
    </xf>
    <xf numFmtId="0" fontId="6" fillId="2" borderId="66" xfId="2" applyFill="1" applyBorder="1">
      <alignment vertical="center"/>
    </xf>
    <xf numFmtId="0" fontId="6" fillId="2" borderId="54" xfId="2" applyFill="1" applyBorder="1">
      <alignment vertical="center"/>
    </xf>
    <xf numFmtId="0" fontId="6" fillId="2" borderId="55" xfId="2" applyFill="1" applyBorder="1">
      <alignment vertical="center"/>
    </xf>
    <xf numFmtId="0" fontId="7" fillId="0" borderId="0" xfId="0" applyFont="1" applyAlignment="1" applyProtection="1">
      <alignment horizontal="center" vertical="center" shrinkToFit="1"/>
      <protection locked="0"/>
    </xf>
    <xf numFmtId="0" fontId="7" fillId="4" borderId="3" xfId="2" applyFont="1" applyFill="1" applyBorder="1" applyAlignment="1" applyProtection="1">
      <alignment horizontal="center" vertical="center" wrapText="1" shrinkToFit="1"/>
      <protection locked="0"/>
    </xf>
    <xf numFmtId="0" fontId="6" fillId="4" borderId="22" xfId="2" applyFill="1" applyBorder="1" applyAlignment="1">
      <alignment horizontal="center" vertical="center"/>
    </xf>
    <xf numFmtId="0" fontId="7" fillId="0" borderId="47" xfId="2" applyFont="1" applyBorder="1" applyAlignment="1" applyProtection="1">
      <alignment horizontal="center" vertical="center" wrapText="1"/>
      <protection locked="0"/>
    </xf>
    <xf numFmtId="0" fontId="6" fillId="0" borderId="48" xfId="2" applyBorder="1">
      <alignment vertical="center"/>
    </xf>
    <xf numFmtId="0" fontId="6" fillId="0" borderId="49" xfId="2" applyBorder="1">
      <alignment vertical="center"/>
    </xf>
    <xf numFmtId="0" fontId="6" fillId="0" borderId="53" xfId="2" applyBorder="1">
      <alignment vertical="center"/>
    </xf>
    <xf numFmtId="0" fontId="7" fillId="0" borderId="5" xfId="2" applyFont="1" applyBorder="1" applyAlignment="1" applyProtection="1">
      <alignment horizontal="center" vertical="center"/>
      <protection hidden="1"/>
    </xf>
    <xf numFmtId="0" fontId="7" fillId="0" borderId="27" xfId="2" applyFont="1" applyBorder="1" applyAlignment="1" applyProtection="1">
      <alignment horizontal="center" vertical="center"/>
      <protection hidden="1"/>
    </xf>
    <xf numFmtId="0" fontId="7" fillId="0" borderId="26" xfId="2" applyFont="1" applyBorder="1" applyAlignment="1" applyProtection="1">
      <alignment horizontal="center" vertical="center"/>
      <protection locked="0"/>
    </xf>
    <xf numFmtId="0" fontId="6" fillId="0" borderId="42" xfId="2" applyBorder="1">
      <alignment vertical="center"/>
    </xf>
    <xf numFmtId="0" fontId="27" fillId="0" borderId="26" xfId="2" applyFont="1" applyBorder="1" applyAlignment="1" applyProtection="1">
      <alignment horizontal="center" vertical="center" wrapText="1"/>
      <protection locked="0"/>
    </xf>
    <xf numFmtId="0" fontId="27" fillId="0" borderId="42" xfId="2" applyFont="1" applyBorder="1">
      <alignment vertical="center"/>
    </xf>
    <xf numFmtId="0" fontId="7" fillId="0" borderId="21" xfId="2" applyFont="1" applyBorder="1" applyAlignment="1" applyProtection="1">
      <alignment horizontal="center" vertical="center"/>
      <protection locked="0"/>
    </xf>
    <xf numFmtId="0" fontId="6" fillId="0" borderId="44" xfId="2" applyBorder="1">
      <alignment vertical="center"/>
    </xf>
    <xf numFmtId="0" fontId="7" fillId="0" borderId="9" xfId="2" applyFont="1" applyBorder="1" applyAlignment="1" applyProtection="1">
      <alignment horizontal="center" vertical="center"/>
      <protection hidden="1"/>
    </xf>
    <xf numFmtId="0" fontId="16" fillId="0" borderId="0" xfId="2" applyFont="1" applyAlignment="1" applyProtection="1">
      <alignment horizontal="left" vertical="center" wrapText="1"/>
      <protection locked="0"/>
    </xf>
    <xf numFmtId="0" fontId="5" fillId="0" borderId="3" xfId="2" applyFont="1" applyBorder="1" applyAlignment="1" applyProtection="1">
      <alignment horizontal="center" vertical="center" shrinkToFit="1"/>
      <protection locked="0"/>
    </xf>
    <xf numFmtId="0" fontId="6" fillId="0" borderId="22" xfId="2" applyBorder="1">
      <alignment vertical="center"/>
    </xf>
    <xf numFmtId="0" fontId="6" fillId="0" borderId="39" xfId="2" applyBorder="1">
      <alignment vertical="center"/>
    </xf>
    <xf numFmtId="0" fontId="6" fillId="0" borderId="40" xfId="2" applyBorder="1">
      <alignment vertical="center"/>
    </xf>
    <xf numFmtId="0" fontId="7" fillId="0" borderId="3" xfId="2" applyFont="1" applyBorder="1" applyAlignment="1" applyProtection="1">
      <alignment horizontal="center" vertical="center" shrinkToFit="1"/>
      <protection locked="0"/>
    </xf>
    <xf numFmtId="0" fontId="6" fillId="0" borderId="22" xfId="2" applyBorder="1" applyAlignment="1">
      <alignment horizontal="center" vertical="center"/>
    </xf>
    <xf numFmtId="0" fontId="6" fillId="0" borderId="38" xfId="2" applyBorder="1" applyAlignment="1">
      <alignment horizontal="center" vertical="center"/>
    </xf>
    <xf numFmtId="0" fontId="6" fillId="0" borderId="39" xfId="2" applyBorder="1" applyAlignment="1">
      <alignment horizontal="center" vertical="center"/>
    </xf>
    <xf numFmtId="0" fontId="6" fillId="0" borderId="40" xfId="2" applyBorder="1" applyAlignment="1">
      <alignment horizontal="center" vertical="center"/>
    </xf>
    <xf numFmtId="0" fontId="6" fillId="0" borderId="41" xfId="2" applyBorder="1" applyAlignment="1">
      <alignment horizontal="center" vertical="center"/>
    </xf>
    <xf numFmtId="0" fontId="7" fillId="0" borderId="19" xfId="2" applyFont="1" applyBorder="1" applyAlignment="1" applyProtection="1">
      <alignment horizontal="center" vertical="center" shrinkToFit="1"/>
      <protection locked="0"/>
    </xf>
    <xf numFmtId="0" fontId="6" fillId="0" borderId="43" xfId="2" applyBorder="1" applyAlignment="1">
      <alignment horizontal="center" vertical="center"/>
    </xf>
    <xf numFmtId="0" fontId="7" fillId="0" borderId="20" xfId="2" applyFont="1" applyBorder="1" applyAlignment="1" applyProtection="1">
      <alignment horizontal="center" vertical="center"/>
      <protection locked="0"/>
    </xf>
    <xf numFmtId="0" fontId="6" fillId="0" borderId="78" xfId="2" applyBorder="1">
      <alignment vertical="center"/>
    </xf>
    <xf numFmtId="0" fontId="7" fillId="2" borderId="16" xfId="4" applyFont="1" applyFill="1" applyBorder="1" applyAlignment="1">
      <alignment horizontal="center" vertical="center" shrinkToFit="1"/>
    </xf>
    <xf numFmtId="0" fontId="7" fillId="2" borderId="25" xfId="4" applyFont="1" applyFill="1" applyBorder="1" applyAlignment="1">
      <alignment horizontal="center" vertical="center" shrinkToFit="1"/>
    </xf>
    <xf numFmtId="0" fontId="7" fillId="2" borderId="28" xfId="4" applyFont="1" applyFill="1" applyBorder="1" applyAlignment="1" applyProtection="1">
      <alignment horizontal="center" vertical="center" shrinkToFit="1"/>
      <protection locked="0"/>
    </xf>
    <xf numFmtId="0" fontId="7" fillId="2" borderId="16" xfId="4" applyFont="1" applyFill="1" applyBorder="1" applyAlignment="1" applyProtection="1">
      <alignment horizontal="center" vertical="center" shrinkToFit="1"/>
      <protection locked="0"/>
    </xf>
    <xf numFmtId="0" fontId="7" fillId="2" borderId="25" xfId="4" applyFont="1" applyFill="1" applyBorder="1" applyAlignment="1" applyProtection="1">
      <alignment horizontal="center" vertical="center" shrinkToFit="1"/>
      <protection locked="0"/>
    </xf>
    <xf numFmtId="0" fontId="7" fillId="2" borderId="33" xfId="4" applyFont="1" applyFill="1" applyBorder="1" applyAlignment="1" applyProtection="1">
      <alignment horizontal="center" vertical="center" shrinkToFit="1"/>
      <protection locked="0"/>
    </xf>
    <xf numFmtId="0" fontId="7" fillId="2" borderId="25" xfId="4" applyFont="1" applyFill="1" applyBorder="1" applyAlignment="1">
      <alignment horizontal="center" vertical="center"/>
    </xf>
    <xf numFmtId="0" fontId="7" fillId="2" borderId="18" xfId="4" applyFont="1" applyFill="1" applyBorder="1" applyAlignment="1">
      <alignment horizontal="center" vertical="center"/>
    </xf>
    <xf numFmtId="0" fontId="6" fillId="4" borderId="4" xfId="2" applyFill="1" applyBorder="1" applyAlignment="1">
      <alignment horizontal="center" vertical="center"/>
    </xf>
    <xf numFmtId="0" fontId="6" fillId="4" borderId="52" xfId="2" applyFill="1" applyBorder="1" applyAlignment="1">
      <alignment horizontal="center" vertical="center"/>
    </xf>
    <xf numFmtId="0" fontId="8" fillId="0" borderId="5" xfId="2" applyFont="1" applyBorder="1" applyAlignment="1" applyProtection="1">
      <alignment horizontal="center" vertical="center"/>
      <protection hidden="1"/>
    </xf>
    <xf numFmtId="0" fontId="8" fillId="0" borderId="85" xfId="2" applyFont="1" applyBorder="1">
      <alignment vertical="center"/>
    </xf>
    <xf numFmtId="0" fontId="8" fillId="0" borderId="27" xfId="2" applyFont="1" applyBorder="1" applyAlignment="1" applyProtection="1">
      <alignment horizontal="center" vertical="center"/>
      <protection hidden="1"/>
    </xf>
    <xf numFmtId="0" fontId="8" fillId="0" borderId="64" xfId="2" applyFont="1" applyBorder="1" applyAlignment="1" applyProtection="1">
      <alignment horizontal="center" vertical="center"/>
      <protection hidden="1"/>
    </xf>
    <xf numFmtId="0" fontId="8" fillId="0" borderId="64" xfId="2" applyFont="1" applyBorder="1">
      <alignment vertical="center"/>
    </xf>
    <xf numFmtId="0" fontId="6" fillId="0" borderId="43" xfId="2" applyBorder="1">
      <alignment vertical="center"/>
    </xf>
    <xf numFmtId="0" fontId="6" fillId="0" borderId="38" xfId="2" applyBorder="1">
      <alignment vertical="center"/>
    </xf>
    <xf numFmtId="0" fontId="6" fillId="0" borderId="41" xfId="2" applyBorder="1">
      <alignment vertical="center"/>
    </xf>
    <xf numFmtId="0" fontId="7" fillId="8" borderId="19" xfId="2" applyFont="1" applyFill="1" applyBorder="1" applyAlignment="1" applyProtection="1">
      <alignment horizontal="center" vertical="center" shrinkToFit="1"/>
      <protection locked="0"/>
    </xf>
    <xf numFmtId="0" fontId="6" fillId="8" borderId="22" xfId="2" applyFill="1" applyBorder="1">
      <alignment vertical="center"/>
    </xf>
    <xf numFmtId="0" fontId="6" fillId="8" borderId="4" xfId="2" applyFill="1" applyBorder="1">
      <alignment vertical="center"/>
    </xf>
    <xf numFmtId="0" fontId="6" fillId="8" borderId="43" xfId="2" applyFill="1" applyBorder="1">
      <alignment vertical="center"/>
    </xf>
    <xf numFmtId="0" fontId="6" fillId="8" borderId="40" xfId="2" applyFill="1" applyBorder="1">
      <alignment vertical="center"/>
    </xf>
    <xf numFmtId="0" fontId="6" fillId="8" borderId="73" xfId="2" applyFill="1" applyBorder="1">
      <alignment vertical="center"/>
    </xf>
    <xf numFmtId="0" fontId="28" fillId="0" borderId="3" xfId="2" applyFont="1" applyBorder="1" applyAlignment="1" applyProtection="1">
      <alignment horizontal="center" vertical="center" shrinkToFit="1"/>
      <protection locked="0"/>
    </xf>
    <xf numFmtId="0" fontId="8" fillId="0" borderId="22" xfId="2" applyFont="1" applyBorder="1">
      <alignment vertical="center"/>
    </xf>
    <xf numFmtId="0" fontId="8" fillId="0" borderId="4" xfId="2" applyFont="1" applyBorder="1">
      <alignment vertical="center"/>
    </xf>
    <xf numFmtId="0" fontId="8" fillId="0" borderId="39" xfId="2" applyFont="1" applyBorder="1">
      <alignment vertical="center"/>
    </xf>
    <xf numFmtId="0" fontId="8" fillId="0" borderId="40" xfId="2" applyFont="1" applyBorder="1">
      <alignment vertical="center"/>
    </xf>
    <xf numFmtId="0" fontId="8" fillId="0" borderId="73" xfId="2" applyFont="1" applyBorder="1">
      <alignment vertical="center"/>
    </xf>
    <xf numFmtId="0" fontId="8" fillId="0" borderId="1" xfId="2" applyFont="1" applyBorder="1">
      <alignment vertical="center"/>
    </xf>
    <xf numFmtId="0" fontId="8" fillId="0" borderId="9" xfId="2" applyFont="1" applyBorder="1" applyAlignment="1" applyProtection="1">
      <alignment horizontal="center" vertical="center"/>
      <protection hidden="1"/>
    </xf>
    <xf numFmtId="0" fontId="8" fillId="0" borderId="12" xfId="2" applyFont="1" applyBorder="1">
      <alignment vertical="center"/>
    </xf>
    <xf numFmtId="0" fontId="7" fillId="0" borderId="26" xfId="2" applyFont="1" applyBorder="1" applyAlignment="1" applyProtection="1">
      <alignment horizontal="center" vertical="center" wrapText="1"/>
      <protection locked="0"/>
    </xf>
    <xf numFmtId="0" fontId="6" fillId="4" borderId="60" xfId="2" applyFill="1" applyBorder="1" applyAlignment="1">
      <alignment horizontal="center" vertical="center"/>
    </xf>
    <xf numFmtId="0" fontId="8" fillId="0" borderId="10" xfId="2" applyFont="1" applyBorder="1" applyAlignment="1" applyProtection="1">
      <alignment horizontal="center" vertical="center"/>
      <protection hidden="1"/>
    </xf>
    <xf numFmtId="0" fontId="8" fillId="0" borderId="10" xfId="2" applyFont="1" applyBorder="1">
      <alignment vertical="center"/>
    </xf>
    <xf numFmtId="0" fontId="8" fillId="0" borderId="1" xfId="2" applyFont="1" applyBorder="1" applyAlignment="1" applyProtection="1">
      <alignment horizontal="center" vertical="center"/>
      <protection hidden="1"/>
    </xf>
    <xf numFmtId="0" fontId="8" fillId="0" borderId="12" xfId="2" applyFont="1" applyBorder="1" applyAlignment="1" applyProtection="1">
      <alignment horizontal="center" vertical="center"/>
      <protection hidden="1"/>
    </xf>
    <xf numFmtId="0" fontId="8" fillId="8" borderId="12" xfId="2" applyFont="1" applyFill="1" applyBorder="1" applyAlignment="1" applyProtection="1">
      <alignment horizontal="center" vertical="center"/>
      <protection hidden="1"/>
    </xf>
    <xf numFmtId="0" fontId="8" fillId="8" borderId="17" xfId="2" applyFont="1" applyFill="1" applyBorder="1">
      <alignment vertical="center"/>
    </xf>
    <xf numFmtId="0" fontId="7" fillId="0" borderId="46" xfId="2" applyFont="1" applyBorder="1" applyAlignment="1" applyProtection="1">
      <alignment horizontal="center" vertical="center" wrapText="1"/>
      <protection locked="0"/>
    </xf>
    <xf numFmtId="0" fontId="7" fillId="8" borderId="59" xfId="2" applyFont="1" applyFill="1" applyBorder="1" applyAlignment="1" applyProtection="1">
      <alignment horizontal="center" vertical="center" shrinkToFit="1"/>
      <protection locked="0"/>
    </xf>
    <xf numFmtId="0" fontId="6" fillId="8" borderId="2" xfId="2" applyFill="1" applyBorder="1" applyAlignment="1">
      <alignment horizontal="center" vertical="center"/>
    </xf>
    <xf numFmtId="0" fontId="6" fillId="8" borderId="60" xfId="2" applyFill="1" applyBorder="1" applyAlignment="1">
      <alignment horizontal="center" vertical="center"/>
    </xf>
    <xf numFmtId="0" fontId="6" fillId="8" borderId="39" xfId="2" applyFill="1" applyBorder="1" applyAlignment="1">
      <alignment horizontal="center" vertical="center"/>
    </xf>
    <xf numFmtId="0" fontId="6" fillId="8" borderId="40" xfId="2" applyFill="1" applyBorder="1" applyAlignment="1">
      <alignment horizontal="center" vertical="center"/>
    </xf>
    <xf numFmtId="0" fontId="6" fillId="8" borderId="73" xfId="2" applyFill="1" applyBorder="1" applyAlignment="1">
      <alignment horizontal="center" vertical="center"/>
    </xf>
    <xf numFmtId="0" fontId="7" fillId="8" borderId="70" xfId="2" applyFont="1" applyFill="1" applyBorder="1" applyAlignment="1" applyProtection="1">
      <alignment horizontal="center" vertical="center" wrapText="1"/>
      <protection locked="0"/>
    </xf>
    <xf numFmtId="0" fontId="6" fillId="8" borderId="71" xfId="2" applyFill="1" applyBorder="1">
      <alignment vertical="center"/>
    </xf>
    <xf numFmtId="0" fontId="6" fillId="8" borderId="74" xfId="2" applyFill="1" applyBorder="1">
      <alignment vertical="center"/>
    </xf>
    <xf numFmtId="0" fontId="6" fillId="8" borderId="75" xfId="2" applyFill="1" applyBorder="1">
      <alignment vertical="center"/>
    </xf>
    <xf numFmtId="0" fontId="8" fillId="8" borderId="34" xfId="2" applyFont="1" applyFill="1" applyBorder="1" applyAlignment="1" applyProtection="1">
      <alignment horizontal="center" vertical="center"/>
      <protection hidden="1"/>
    </xf>
    <xf numFmtId="0" fontId="8" fillId="8" borderId="15" xfId="2" applyFont="1" applyFill="1" applyBorder="1">
      <alignment vertical="center"/>
    </xf>
    <xf numFmtId="0" fontId="8" fillId="8" borderId="67" xfId="2" applyFont="1" applyFill="1" applyBorder="1" applyAlignment="1" applyProtection="1">
      <alignment horizontal="center" vertical="center"/>
      <protection hidden="1"/>
    </xf>
    <xf numFmtId="0" fontId="8" fillId="8" borderId="28" xfId="2" applyFont="1" applyFill="1" applyBorder="1" applyAlignment="1" applyProtection="1">
      <alignment horizontal="center" vertical="center"/>
      <protection hidden="1"/>
    </xf>
    <xf numFmtId="0" fontId="8" fillId="8" borderId="28" xfId="2" applyFont="1" applyFill="1" applyBorder="1">
      <alignment vertical="center"/>
    </xf>
    <xf numFmtId="0" fontId="7" fillId="4" borderId="45" xfId="2" applyFont="1" applyFill="1" applyBorder="1" applyAlignment="1" applyProtection="1">
      <alignment horizontal="center" vertical="center" shrinkToFit="1"/>
      <protection locked="0"/>
    </xf>
    <xf numFmtId="0" fontId="6" fillId="4" borderId="0" xfId="2" applyFill="1" applyAlignment="1">
      <alignment horizontal="center" vertical="center"/>
    </xf>
    <xf numFmtId="0" fontId="6" fillId="4" borderId="46" xfId="2" applyFill="1" applyBorder="1" applyAlignment="1">
      <alignment horizontal="center" vertical="center"/>
    </xf>
    <xf numFmtId="0" fontId="47" fillId="0" borderId="20" xfId="0" applyFont="1" applyBorder="1" applyAlignment="1">
      <alignment horizontal="center" vertical="center"/>
    </xf>
    <xf numFmtId="0" fontId="47" fillId="0" borderId="26" xfId="0" applyFont="1" applyBorder="1" applyAlignment="1">
      <alignment horizontal="center" vertical="center"/>
    </xf>
  </cellXfs>
  <cellStyles count="5">
    <cellStyle name="標準" xfId="0" builtinId="0"/>
    <cellStyle name="標準 3" xfId="2" xr:uid="{00000000-0005-0000-0000-000001000000}"/>
    <cellStyle name="標準 3 2" xfId="4" xr:uid="{00000000-0005-0000-0000-000002000000}"/>
    <cellStyle name="標準_2010　U-11春季リーグ" xfId="3" xr:uid="{00000000-0005-0000-0000-000003000000}"/>
    <cellStyle name="標準_コピー秋季リーグ(1)" xfId="1" xr:uid="{00000000-0005-0000-0000-000004000000}"/>
  </cellStyles>
  <dxfs count="0"/>
  <tableStyles count="0" defaultTableStyle="TableStyleMedium2" defaultPivotStyle="PivotStyleLight16"/>
  <colors>
    <mruColors>
      <color rgb="FFFF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24</xdr:col>
      <xdr:colOff>41911</xdr:colOff>
      <xdr:row>41</xdr:row>
      <xdr:rowOff>66674</xdr:rowOff>
    </xdr:from>
    <xdr:ext cx="45719" cy="352425"/>
    <xdr:sp macro="" textlink="">
      <xdr:nvSpPr>
        <xdr:cNvPr id="4" name="Text Box 4">
          <a:extLst>
            <a:ext uri="{FF2B5EF4-FFF2-40B4-BE49-F238E27FC236}">
              <a16:creationId xmlns:a16="http://schemas.microsoft.com/office/drawing/2014/main" id="{00000000-0008-0000-0500-000004000000}"/>
            </a:ext>
          </a:extLst>
        </xdr:cNvPr>
        <xdr:cNvSpPr txBox="1">
          <a:spLocks noChangeArrowheads="1"/>
        </xdr:cNvSpPr>
      </xdr:nvSpPr>
      <xdr:spPr bwMode="auto">
        <a:xfrm>
          <a:off x="9071611" y="10982324"/>
          <a:ext cx="45719" cy="35242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ja-JP" altLang="en-US" sz="1200" b="0" i="0" u="none" strike="noStrike" baseline="0">
              <a:solidFill>
                <a:srgbClr val="000000"/>
              </a:solidFill>
              <a:latin typeface="HGS創英角ｺﾞｼｯｸUB"/>
              <a:ea typeface="HGS創英角ｺﾞｼｯｸUB"/>
            </a:rPr>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25</xdr:col>
      <xdr:colOff>41911</xdr:colOff>
      <xdr:row>40</xdr:row>
      <xdr:rowOff>66674</xdr:rowOff>
    </xdr:from>
    <xdr:ext cx="45719" cy="352425"/>
    <xdr:sp macro="" textlink="">
      <xdr:nvSpPr>
        <xdr:cNvPr id="2" name="Text Box 4">
          <a:extLst>
            <a:ext uri="{FF2B5EF4-FFF2-40B4-BE49-F238E27FC236}">
              <a16:creationId xmlns:a16="http://schemas.microsoft.com/office/drawing/2014/main" id="{00000000-0008-0000-0600-000002000000}"/>
            </a:ext>
          </a:extLst>
        </xdr:cNvPr>
        <xdr:cNvSpPr txBox="1">
          <a:spLocks noChangeArrowheads="1"/>
        </xdr:cNvSpPr>
      </xdr:nvSpPr>
      <xdr:spPr bwMode="auto">
        <a:xfrm>
          <a:off x="7585711" y="14087474"/>
          <a:ext cx="45719" cy="35242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ja-JP" altLang="en-US" sz="1200" b="0" i="0" u="none" strike="noStrike" baseline="0">
              <a:solidFill>
                <a:srgbClr val="000000"/>
              </a:solidFill>
              <a:latin typeface="HGS創英角ｺﾞｼｯｸUB"/>
              <a:ea typeface="HGS創英角ｺﾞｼｯｸUB"/>
            </a:rPr>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41911</xdr:colOff>
      <xdr:row>46</xdr:row>
      <xdr:rowOff>66674</xdr:rowOff>
    </xdr:from>
    <xdr:ext cx="45719" cy="352425"/>
    <xdr:sp macro="" textlink="">
      <xdr:nvSpPr>
        <xdr:cNvPr id="2" name="Text Box 4">
          <a:extLst>
            <a:ext uri="{FF2B5EF4-FFF2-40B4-BE49-F238E27FC236}">
              <a16:creationId xmlns:a16="http://schemas.microsoft.com/office/drawing/2014/main" id="{00000000-0008-0000-0700-000002000000}"/>
            </a:ext>
          </a:extLst>
        </xdr:cNvPr>
        <xdr:cNvSpPr txBox="1">
          <a:spLocks noChangeArrowheads="1"/>
        </xdr:cNvSpPr>
      </xdr:nvSpPr>
      <xdr:spPr bwMode="auto">
        <a:xfrm>
          <a:off x="7785736" y="13801724"/>
          <a:ext cx="45719" cy="35242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ja-JP" altLang="en-US" sz="1200" b="0" i="0" u="none" strike="noStrike" baseline="0">
              <a:solidFill>
                <a:srgbClr val="000000"/>
              </a:solidFill>
              <a:latin typeface="HGS創英角ｺﾞｼｯｸUB"/>
              <a:ea typeface="HGS創英角ｺﾞｼｯｸUB"/>
            </a:rPr>
            <a:t>　　</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119269</xdr:colOff>
      <xdr:row>4</xdr:row>
      <xdr:rowOff>99392</xdr:rowOff>
    </xdr:from>
    <xdr:to>
      <xdr:col>6</xdr:col>
      <xdr:colOff>563217</xdr:colOff>
      <xdr:row>4</xdr:row>
      <xdr:rowOff>112644</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a:off x="3672094" y="1042367"/>
          <a:ext cx="443948" cy="132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3"/>
  <sheetViews>
    <sheetView topLeftCell="A61" workbookViewId="0">
      <selection activeCell="D31" sqref="D31:D32"/>
    </sheetView>
  </sheetViews>
  <sheetFormatPr defaultRowHeight="14.4" x14ac:dyDescent="0.45"/>
  <cols>
    <col min="1" max="1" width="3.09765625" style="121" customWidth="1"/>
    <col min="2" max="2" width="2.69921875" style="135" customWidth="1"/>
    <col min="3" max="3" width="16.3984375" style="120" customWidth="1"/>
    <col min="4" max="4" width="76.8984375" style="120" customWidth="1"/>
    <col min="5" max="5" width="1.59765625" style="120" customWidth="1"/>
    <col min="6" max="256" width="9" style="120"/>
    <col min="257" max="257" width="3.09765625" style="120" customWidth="1"/>
    <col min="258" max="258" width="2.69921875" style="120" customWidth="1"/>
    <col min="259" max="259" width="16.3984375" style="120" customWidth="1"/>
    <col min="260" max="260" width="76.8984375" style="120" customWidth="1"/>
    <col min="261" max="261" width="1.59765625" style="120" customWidth="1"/>
    <col min="262" max="512" width="9" style="120"/>
    <col min="513" max="513" width="3.09765625" style="120" customWidth="1"/>
    <col min="514" max="514" width="2.69921875" style="120" customWidth="1"/>
    <col min="515" max="515" width="16.3984375" style="120" customWidth="1"/>
    <col min="516" max="516" width="76.8984375" style="120" customWidth="1"/>
    <col min="517" max="517" width="1.59765625" style="120" customWidth="1"/>
    <col min="518" max="768" width="9" style="120"/>
    <col min="769" max="769" width="3.09765625" style="120" customWidth="1"/>
    <col min="770" max="770" width="2.69921875" style="120" customWidth="1"/>
    <col min="771" max="771" width="16.3984375" style="120" customWidth="1"/>
    <col min="772" max="772" width="76.8984375" style="120" customWidth="1"/>
    <col min="773" max="773" width="1.59765625" style="120" customWidth="1"/>
    <col min="774" max="1024" width="9" style="120"/>
    <col min="1025" max="1025" width="3.09765625" style="120" customWidth="1"/>
    <col min="1026" max="1026" width="2.69921875" style="120" customWidth="1"/>
    <col min="1027" max="1027" width="16.3984375" style="120" customWidth="1"/>
    <col min="1028" max="1028" width="76.8984375" style="120" customWidth="1"/>
    <col min="1029" max="1029" width="1.59765625" style="120" customWidth="1"/>
    <col min="1030" max="1280" width="9" style="120"/>
    <col min="1281" max="1281" width="3.09765625" style="120" customWidth="1"/>
    <col min="1282" max="1282" width="2.69921875" style="120" customWidth="1"/>
    <col min="1283" max="1283" width="16.3984375" style="120" customWidth="1"/>
    <col min="1284" max="1284" width="76.8984375" style="120" customWidth="1"/>
    <col min="1285" max="1285" width="1.59765625" style="120" customWidth="1"/>
    <col min="1286" max="1536" width="9" style="120"/>
    <col min="1537" max="1537" width="3.09765625" style="120" customWidth="1"/>
    <col min="1538" max="1538" width="2.69921875" style="120" customWidth="1"/>
    <col min="1539" max="1539" width="16.3984375" style="120" customWidth="1"/>
    <col min="1540" max="1540" width="76.8984375" style="120" customWidth="1"/>
    <col min="1541" max="1541" width="1.59765625" style="120" customWidth="1"/>
    <col min="1542" max="1792" width="9" style="120"/>
    <col min="1793" max="1793" width="3.09765625" style="120" customWidth="1"/>
    <col min="1794" max="1794" width="2.69921875" style="120" customWidth="1"/>
    <col min="1795" max="1795" width="16.3984375" style="120" customWidth="1"/>
    <col min="1796" max="1796" width="76.8984375" style="120" customWidth="1"/>
    <col min="1797" max="1797" width="1.59765625" style="120" customWidth="1"/>
    <col min="1798" max="2048" width="9" style="120"/>
    <col min="2049" max="2049" width="3.09765625" style="120" customWidth="1"/>
    <col min="2050" max="2050" width="2.69921875" style="120" customWidth="1"/>
    <col min="2051" max="2051" width="16.3984375" style="120" customWidth="1"/>
    <col min="2052" max="2052" width="76.8984375" style="120" customWidth="1"/>
    <col min="2053" max="2053" width="1.59765625" style="120" customWidth="1"/>
    <col min="2054" max="2304" width="9" style="120"/>
    <col min="2305" max="2305" width="3.09765625" style="120" customWidth="1"/>
    <col min="2306" max="2306" width="2.69921875" style="120" customWidth="1"/>
    <col min="2307" max="2307" width="16.3984375" style="120" customWidth="1"/>
    <col min="2308" max="2308" width="76.8984375" style="120" customWidth="1"/>
    <col min="2309" max="2309" width="1.59765625" style="120" customWidth="1"/>
    <col min="2310" max="2560" width="9" style="120"/>
    <col min="2561" max="2561" width="3.09765625" style="120" customWidth="1"/>
    <col min="2562" max="2562" width="2.69921875" style="120" customWidth="1"/>
    <col min="2563" max="2563" width="16.3984375" style="120" customWidth="1"/>
    <col min="2564" max="2564" width="76.8984375" style="120" customWidth="1"/>
    <col min="2565" max="2565" width="1.59765625" style="120" customWidth="1"/>
    <col min="2566" max="2816" width="9" style="120"/>
    <col min="2817" max="2817" width="3.09765625" style="120" customWidth="1"/>
    <col min="2818" max="2818" width="2.69921875" style="120" customWidth="1"/>
    <col min="2819" max="2819" width="16.3984375" style="120" customWidth="1"/>
    <col min="2820" max="2820" width="76.8984375" style="120" customWidth="1"/>
    <col min="2821" max="2821" width="1.59765625" style="120" customWidth="1"/>
    <col min="2822" max="3072" width="9" style="120"/>
    <col min="3073" max="3073" width="3.09765625" style="120" customWidth="1"/>
    <col min="3074" max="3074" width="2.69921875" style="120" customWidth="1"/>
    <col min="3075" max="3075" width="16.3984375" style="120" customWidth="1"/>
    <col min="3076" max="3076" width="76.8984375" style="120" customWidth="1"/>
    <col min="3077" max="3077" width="1.59765625" style="120" customWidth="1"/>
    <col min="3078" max="3328" width="9" style="120"/>
    <col min="3329" max="3329" width="3.09765625" style="120" customWidth="1"/>
    <col min="3330" max="3330" width="2.69921875" style="120" customWidth="1"/>
    <col min="3331" max="3331" width="16.3984375" style="120" customWidth="1"/>
    <col min="3332" max="3332" width="76.8984375" style="120" customWidth="1"/>
    <col min="3333" max="3333" width="1.59765625" style="120" customWidth="1"/>
    <col min="3334" max="3584" width="9" style="120"/>
    <col min="3585" max="3585" width="3.09765625" style="120" customWidth="1"/>
    <col min="3586" max="3586" width="2.69921875" style="120" customWidth="1"/>
    <col min="3587" max="3587" width="16.3984375" style="120" customWidth="1"/>
    <col min="3588" max="3588" width="76.8984375" style="120" customWidth="1"/>
    <col min="3589" max="3589" width="1.59765625" style="120" customWidth="1"/>
    <col min="3590" max="3840" width="9" style="120"/>
    <col min="3841" max="3841" width="3.09765625" style="120" customWidth="1"/>
    <col min="3842" max="3842" width="2.69921875" style="120" customWidth="1"/>
    <col min="3843" max="3843" width="16.3984375" style="120" customWidth="1"/>
    <col min="3844" max="3844" width="76.8984375" style="120" customWidth="1"/>
    <col min="3845" max="3845" width="1.59765625" style="120" customWidth="1"/>
    <col min="3846" max="4096" width="9" style="120"/>
    <col min="4097" max="4097" width="3.09765625" style="120" customWidth="1"/>
    <col min="4098" max="4098" width="2.69921875" style="120" customWidth="1"/>
    <col min="4099" max="4099" width="16.3984375" style="120" customWidth="1"/>
    <col min="4100" max="4100" width="76.8984375" style="120" customWidth="1"/>
    <col min="4101" max="4101" width="1.59765625" style="120" customWidth="1"/>
    <col min="4102" max="4352" width="9" style="120"/>
    <col min="4353" max="4353" width="3.09765625" style="120" customWidth="1"/>
    <col min="4354" max="4354" width="2.69921875" style="120" customWidth="1"/>
    <col min="4355" max="4355" width="16.3984375" style="120" customWidth="1"/>
    <col min="4356" max="4356" width="76.8984375" style="120" customWidth="1"/>
    <col min="4357" max="4357" width="1.59765625" style="120" customWidth="1"/>
    <col min="4358" max="4608" width="9" style="120"/>
    <col min="4609" max="4609" width="3.09765625" style="120" customWidth="1"/>
    <col min="4610" max="4610" width="2.69921875" style="120" customWidth="1"/>
    <col min="4611" max="4611" width="16.3984375" style="120" customWidth="1"/>
    <col min="4612" max="4612" width="76.8984375" style="120" customWidth="1"/>
    <col min="4613" max="4613" width="1.59765625" style="120" customWidth="1"/>
    <col min="4614" max="4864" width="9" style="120"/>
    <col min="4865" max="4865" width="3.09765625" style="120" customWidth="1"/>
    <col min="4866" max="4866" width="2.69921875" style="120" customWidth="1"/>
    <col min="4867" max="4867" width="16.3984375" style="120" customWidth="1"/>
    <col min="4868" max="4868" width="76.8984375" style="120" customWidth="1"/>
    <col min="4869" max="4869" width="1.59765625" style="120" customWidth="1"/>
    <col min="4870" max="5120" width="9" style="120"/>
    <col min="5121" max="5121" width="3.09765625" style="120" customWidth="1"/>
    <col min="5122" max="5122" width="2.69921875" style="120" customWidth="1"/>
    <col min="5123" max="5123" width="16.3984375" style="120" customWidth="1"/>
    <col min="5124" max="5124" width="76.8984375" style="120" customWidth="1"/>
    <col min="5125" max="5125" width="1.59765625" style="120" customWidth="1"/>
    <col min="5126" max="5376" width="9" style="120"/>
    <col min="5377" max="5377" width="3.09765625" style="120" customWidth="1"/>
    <col min="5378" max="5378" width="2.69921875" style="120" customWidth="1"/>
    <col min="5379" max="5379" width="16.3984375" style="120" customWidth="1"/>
    <col min="5380" max="5380" width="76.8984375" style="120" customWidth="1"/>
    <col min="5381" max="5381" width="1.59765625" style="120" customWidth="1"/>
    <col min="5382" max="5632" width="9" style="120"/>
    <col min="5633" max="5633" width="3.09765625" style="120" customWidth="1"/>
    <col min="5634" max="5634" width="2.69921875" style="120" customWidth="1"/>
    <col min="5635" max="5635" width="16.3984375" style="120" customWidth="1"/>
    <col min="5636" max="5636" width="76.8984375" style="120" customWidth="1"/>
    <col min="5637" max="5637" width="1.59765625" style="120" customWidth="1"/>
    <col min="5638" max="5888" width="9" style="120"/>
    <col min="5889" max="5889" width="3.09765625" style="120" customWidth="1"/>
    <col min="5890" max="5890" width="2.69921875" style="120" customWidth="1"/>
    <col min="5891" max="5891" width="16.3984375" style="120" customWidth="1"/>
    <col min="5892" max="5892" width="76.8984375" style="120" customWidth="1"/>
    <col min="5893" max="5893" width="1.59765625" style="120" customWidth="1"/>
    <col min="5894" max="6144" width="9" style="120"/>
    <col min="6145" max="6145" width="3.09765625" style="120" customWidth="1"/>
    <col min="6146" max="6146" width="2.69921875" style="120" customWidth="1"/>
    <col min="6147" max="6147" width="16.3984375" style="120" customWidth="1"/>
    <col min="6148" max="6148" width="76.8984375" style="120" customWidth="1"/>
    <col min="6149" max="6149" width="1.59765625" style="120" customWidth="1"/>
    <col min="6150" max="6400" width="9" style="120"/>
    <col min="6401" max="6401" width="3.09765625" style="120" customWidth="1"/>
    <col min="6402" max="6402" width="2.69921875" style="120" customWidth="1"/>
    <col min="6403" max="6403" width="16.3984375" style="120" customWidth="1"/>
    <col min="6404" max="6404" width="76.8984375" style="120" customWidth="1"/>
    <col min="6405" max="6405" width="1.59765625" style="120" customWidth="1"/>
    <col min="6406" max="6656" width="9" style="120"/>
    <col min="6657" max="6657" width="3.09765625" style="120" customWidth="1"/>
    <col min="6658" max="6658" width="2.69921875" style="120" customWidth="1"/>
    <col min="6659" max="6659" width="16.3984375" style="120" customWidth="1"/>
    <col min="6660" max="6660" width="76.8984375" style="120" customWidth="1"/>
    <col min="6661" max="6661" width="1.59765625" style="120" customWidth="1"/>
    <col min="6662" max="6912" width="9" style="120"/>
    <col min="6913" max="6913" width="3.09765625" style="120" customWidth="1"/>
    <col min="6914" max="6914" width="2.69921875" style="120" customWidth="1"/>
    <col min="6915" max="6915" width="16.3984375" style="120" customWidth="1"/>
    <col min="6916" max="6916" width="76.8984375" style="120" customWidth="1"/>
    <col min="6917" max="6917" width="1.59765625" style="120" customWidth="1"/>
    <col min="6918" max="7168" width="9" style="120"/>
    <col min="7169" max="7169" width="3.09765625" style="120" customWidth="1"/>
    <col min="7170" max="7170" width="2.69921875" style="120" customWidth="1"/>
    <col min="7171" max="7171" width="16.3984375" style="120" customWidth="1"/>
    <col min="7172" max="7172" width="76.8984375" style="120" customWidth="1"/>
    <col min="7173" max="7173" width="1.59765625" style="120" customWidth="1"/>
    <col min="7174" max="7424" width="9" style="120"/>
    <col min="7425" max="7425" width="3.09765625" style="120" customWidth="1"/>
    <col min="7426" max="7426" width="2.69921875" style="120" customWidth="1"/>
    <col min="7427" max="7427" width="16.3984375" style="120" customWidth="1"/>
    <col min="7428" max="7428" width="76.8984375" style="120" customWidth="1"/>
    <col min="7429" max="7429" width="1.59765625" style="120" customWidth="1"/>
    <col min="7430" max="7680" width="9" style="120"/>
    <col min="7681" max="7681" width="3.09765625" style="120" customWidth="1"/>
    <col min="7682" max="7682" width="2.69921875" style="120" customWidth="1"/>
    <col min="7683" max="7683" width="16.3984375" style="120" customWidth="1"/>
    <col min="7684" max="7684" width="76.8984375" style="120" customWidth="1"/>
    <col min="7685" max="7685" width="1.59765625" style="120" customWidth="1"/>
    <col min="7686" max="7936" width="9" style="120"/>
    <col min="7937" max="7937" width="3.09765625" style="120" customWidth="1"/>
    <col min="7938" max="7938" width="2.69921875" style="120" customWidth="1"/>
    <col min="7939" max="7939" width="16.3984375" style="120" customWidth="1"/>
    <col min="7940" max="7940" width="76.8984375" style="120" customWidth="1"/>
    <col min="7941" max="7941" width="1.59765625" style="120" customWidth="1"/>
    <col min="7942" max="8192" width="9" style="120"/>
    <col min="8193" max="8193" width="3.09765625" style="120" customWidth="1"/>
    <col min="8194" max="8194" width="2.69921875" style="120" customWidth="1"/>
    <col min="8195" max="8195" width="16.3984375" style="120" customWidth="1"/>
    <col min="8196" max="8196" width="76.8984375" style="120" customWidth="1"/>
    <col min="8197" max="8197" width="1.59765625" style="120" customWidth="1"/>
    <col min="8198" max="8448" width="9" style="120"/>
    <col min="8449" max="8449" width="3.09765625" style="120" customWidth="1"/>
    <col min="8450" max="8450" width="2.69921875" style="120" customWidth="1"/>
    <col min="8451" max="8451" width="16.3984375" style="120" customWidth="1"/>
    <col min="8452" max="8452" width="76.8984375" style="120" customWidth="1"/>
    <col min="8453" max="8453" width="1.59765625" style="120" customWidth="1"/>
    <col min="8454" max="8704" width="9" style="120"/>
    <col min="8705" max="8705" width="3.09765625" style="120" customWidth="1"/>
    <col min="8706" max="8706" width="2.69921875" style="120" customWidth="1"/>
    <col min="8707" max="8707" width="16.3984375" style="120" customWidth="1"/>
    <col min="8708" max="8708" width="76.8984375" style="120" customWidth="1"/>
    <col min="8709" max="8709" width="1.59765625" style="120" customWidth="1"/>
    <col min="8710" max="8960" width="9" style="120"/>
    <col min="8961" max="8961" width="3.09765625" style="120" customWidth="1"/>
    <col min="8962" max="8962" width="2.69921875" style="120" customWidth="1"/>
    <col min="8963" max="8963" width="16.3984375" style="120" customWidth="1"/>
    <col min="8964" max="8964" width="76.8984375" style="120" customWidth="1"/>
    <col min="8965" max="8965" width="1.59765625" style="120" customWidth="1"/>
    <col min="8966" max="9216" width="9" style="120"/>
    <col min="9217" max="9217" width="3.09765625" style="120" customWidth="1"/>
    <col min="9218" max="9218" width="2.69921875" style="120" customWidth="1"/>
    <col min="9219" max="9219" width="16.3984375" style="120" customWidth="1"/>
    <col min="9220" max="9220" width="76.8984375" style="120" customWidth="1"/>
    <col min="9221" max="9221" width="1.59765625" style="120" customWidth="1"/>
    <col min="9222" max="9472" width="9" style="120"/>
    <col min="9473" max="9473" width="3.09765625" style="120" customWidth="1"/>
    <col min="9474" max="9474" width="2.69921875" style="120" customWidth="1"/>
    <col min="9475" max="9475" width="16.3984375" style="120" customWidth="1"/>
    <col min="9476" max="9476" width="76.8984375" style="120" customWidth="1"/>
    <col min="9477" max="9477" width="1.59765625" style="120" customWidth="1"/>
    <col min="9478" max="9728" width="9" style="120"/>
    <col min="9729" max="9729" width="3.09765625" style="120" customWidth="1"/>
    <col min="9730" max="9730" width="2.69921875" style="120" customWidth="1"/>
    <col min="9731" max="9731" width="16.3984375" style="120" customWidth="1"/>
    <col min="9732" max="9732" width="76.8984375" style="120" customWidth="1"/>
    <col min="9733" max="9733" width="1.59765625" style="120" customWidth="1"/>
    <col min="9734" max="9984" width="9" style="120"/>
    <col min="9985" max="9985" width="3.09765625" style="120" customWidth="1"/>
    <col min="9986" max="9986" width="2.69921875" style="120" customWidth="1"/>
    <col min="9987" max="9987" width="16.3984375" style="120" customWidth="1"/>
    <col min="9988" max="9988" width="76.8984375" style="120" customWidth="1"/>
    <col min="9989" max="9989" width="1.59765625" style="120" customWidth="1"/>
    <col min="9990" max="10240" width="9" style="120"/>
    <col min="10241" max="10241" width="3.09765625" style="120" customWidth="1"/>
    <col min="10242" max="10242" width="2.69921875" style="120" customWidth="1"/>
    <col min="10243" max="10243" width="16.3984375" style="120" customWidth="1"/>
    <col min="10244" max="10244" width="76.8984375" style="120" customWidth="1"/>
    <col min="10245" max="10245" width="1.59765625" style="120" customWidth="1"/>
    <col min="10246" max="10496" width="9" style="120"/>
    <col min="10497" max="10497" width="3.09765625" style="120" customWidth="1"/>
    <col min="10498" max="10498" width="2.69921875" style="120" customWidth="1"/>
    <col min="10499" max="10499" width="16.3984375" style="120" customWidth="1"/>
    <col min="10500" max="10500" width="76.8984375" style="120" customWidth="1"/>
    <col min="10501" max="10501" width="1.59765625" style="120" customWidth="1"/>
    <col min="10502" max="10752" width="9" style="120"/>
    <col min="10753" max="10753" width="3.09765625" style="120" customWidth="1"/>
    <col min="10754" max="10754" width="2.69921875" style="120" customWidth="1"/>
    <col min="10755" max="10755" width="16.3984375" style="120" customWidth="1"/>
    <col min="10756" max="10756" width="76.8984375" style="120" customWidth="1"/>
    <col min="10757" max="10757" width="1.59765625" style="120" customWidth="1"/>
    <col min="10758" max="11008" width="9" style="120"/>
    <col min="11009" max="11009" width="3.09765625" style="120" customWidth="1"/>
    <col min="11010" max="11010" width="2.69921875" style="120" customWidth="1"/>
    <col min="11011" max="11011" width="16.3984375" style="120" customWidth="1"/>
    <col min="11012" max="11012" width="76.8984375" style="120" customWidth="1"/>
    <col min="11013" max="11013" width="1.59765625" style="120" customWidth="1"/>
    <col min="11014" max="11264" width="9" style="120"/>
    <col min="11265" max="11265" width="3.09765625" style="120" customWidth="1"/>
    <col min="11266" max="11266" width="2.69921875" style="120" customWidth="1"/>
    <col min="11267" max="11267" width="16.3984375" style="120" customWidth="1"/>
    <col min="11268" max="11268" width="76.8984375" style="120" customWidth="1"/>
    <col min="11269" max="11269" width="1.59765625" style="120" customWidth="1"/>
    <col min="11270" max="11520" width="9" style="120"/>
    <col min="11521" max="11521" width="3.09765625" style="120" customWidth="1"/>
    <col min="11522" max="11522" width="2.69921875" style="120" customWidth="1"/>
    <col min="11523" max="11523" width="16.3984375" style="120" customWidth="1"/>
    <col min="11524" max="11524" width="76.8984375" style="120" customWidth="1"/>
    <col min="11525" max="11525" width="1.59765625" style="120" customWidth="1"/>
    <col min="11526" max="11776" width="9" style="120"/>
    <col min="11777" max="11777" width="3.09765625" style="120" customWidth="1"/>
    <col min="11778" max="11778" width="2.69921875" style="120" customWidth="1"/>
    <col min="11779" max="11779" width="16.3984375" style="120" customWidth="1"/>
    <col min="11780" max="11780" width="76.8984375" style="120" customWidth="1"/>
    <col min="11781" max="11781" width="1.59765625" style="120" customWidth="1"/>
    <col min="11782" max="12032" width="9" style="120"/>
    <col min="12033" max="12033" width="3.09765625" style="120" customWidth="1"/>
    <col min="12034" max="12034" width="2.69921875" style="120" customWidth="1"/>
    <col min="12035" max="12035" width="16.3984375" style="120" customWidth="1"/>
    <col min="12036" max="12036" width="76.8984375" style="120" customWidth="1"/>
    <col min="12037" max="12037" width="1.59765625" style="120" customWidth="1"/>
    <col min="12038" max="12288" width="9" style="120"/>
    <col min="12289" max="12289" width="3.09765625" style="120" customWidth="1"/>
    <col min="12290" max="12290" width="2.69921875" style="120" customWidth="1"/>
    <col min="12291" max="12291" width="16.3984375" style="120" customWidth="1"/>
    <col min="12292" max="12292" width="76.8984375" style="120" customWidth="1"/>
    <col min="12293" max="12293" width="1.59765625" style="120" customWidth="1"/>
    <col min="12294" max="12544" width="9" style="120"/>
    <col min="12545" max="12545" width="3.09765625" style="120" customWidth="1"/>
    <col min="12546" max="12546" width="2.69921875" style="120" customWidth="1"/>
    <col min="12547" max="12547" width="16.3984375" style="120" customWidth="1"/>
    <col min="12548" max="12548" width="76.8984375" style="120" customWidth="1"/>
    <col min="12549" max="12549" width="1.59765625" style="120" customWidth="1"/>
    <col min="12550" max="12800" width="9" style="120"/>
    <col min="12801" max="12801" width="3.09765625" style="120" customWidth="1"/>
    <col min="12802" max="12802" width="2.69921875" style="120" customWidth="1"/>
    <col min="12803" max="12803" width="16.3984375" style="120" customWidth="1"/>
    <col min="12804" max="12804" width="76.8984375" style="120" customWidth="1"/>
    <col min="12805" max="12805" width="1.59765625" style="120" customWidth="1"/>
    <col min="12806" max="13056" width="9" style="120"/>
    <col min="13057" max="13057" width="3.09765625" style="120" customWidth="1"/>
    <col min="13058" max="13058" width="2.69921875" style="120" customWidth="1"/>
    <col min="13059" max="13059" width="16.3984375" style="120" customWidth="1"/>
    <col min="13060" max="13060" width="76.8984375" style="120" customWidth="1"/>
    <col min="13061" max="13061" width="1.59765625" style="120" customWidth="1"/>
    <col min="13062" max="13312" width="9" style="120"/>
    <col min="13313" max="13313" width="3.09765625" style="120" customWidth="1"/>
    <col min="13314" max="13314" width="2.69921875" style="120" customWidth="1"/>
    <col min="13315" max="13315" width="16.3984375" style="120" customWidth="1"/>
    <col min="13316" max="13316" width="76.8984375" style="120" customWidth="1"/>
    <col min="13317" max="13317" width="1.59765625" style="120" customWidth="1"/>
    <col min="13318" max="13568" width="9" style="120"/>
    <col min="13569" max="13569" width="3.09765625" style="120" customWidth="1"/>
    <col min="13570" max="13570" width="2.69921875" style="120" customWidth="1"/>
    <col min="13571" max="13571" width="16.3984375" style="120" customWidth="1"/>
    <col min="13572" max="13572" width="76.8984375" style="120" customWidth="1"/>
    <col min="13573" max="13573" width="1.59765625" style="120" customWidth="1"/>
    <col min="13574" max="13824" width="9" style="120"/>
    <col min="13825" max="13825" width="3.09765625" style="120" customWidth="1"/>
    <col min="13826" max="13826" width="2.69921875" style="120" customWidth="1"/>
    <col min="13827" max="13827" width="16.3984375" style="120" customWidth="1"/>
    <col min="13828" max="13828" width="76.8984375" style="120" customWidth="1"/>
    <col min="13829" max="13829" width="1.59765625" style="120" customWidth="1"/>
    <col min="13830" max="14080" width="9" style="120"/>
    <col min="14081" max="14081" width="3.09765625" style="120" customWidth="1"/>
    <col min="14082" max="14082" width="2.69921875" style="120" customWidth="1"/>
    <col min="14083" max="14083" width="16.3984375" style="120" customWidth="1"/>
    <col min="14084" max="14084" width="76.8984375" style="120" customWidth="1"/>
    <col min="14085" max="14085" width="1.59765625" style="120" customWidth="1"/>
    <col min="14086" max="14336" width="9" style="120"/>
    <col min="14337" max="14337" width="3.09765625" style="120" customWidth="1"/>
    <col min="14338" max="14338" width="2.69921875" style="120" customWidth="1"/>
    <col min="14339" max="14339" width="16.3984375" style="120" customWidth="1"/>
    <col min="14340" max="14340" width="76.8984375" style="120" customWidth="1"/>
    <col min="14341" max="14341" width="1.59765625" style="120" customWidth="1"/>
    <col min="14342" max="14592" width="9" style="120"/>
    <col min="14593" max="14593" width="3.09765625" style="120" customWidth="1"/>
    <col min="14594" max="14594" width="2.69921875" style="120" customWidth="1"/>
    <col min="14595" max="14595" width="16.3984375" style="120" customWidth="1"/>
    <col min="14596" max="14596" width="76.8984375" style="120" customWidth="1"/>
    <col min="14597" max="14597" width="1.59765625" style="120" customWidth="1"/>
    <col min="14598" max="14848" width="9" style="120"/>
    <col min="14849" max="14849" width="3.09765625" style="120" customWidth="1"/>
    <col min="14850" max="14850" width="2.69921875" style="120" customWidth="1"/>
    <col min="14851" max="14851" width="16.3984375" style="120" customWidth="1"/>
    <col min="14852" max="14852" width="76.8984375" style="120" customWidth="1"/>
    <col min="14853" max="14853" width="1.59765625" style="120" customWidth="1"/>
    <col min="14854" max="15104" width="9" style="120"/>
    <col min="15105" max="15105" width="3.09765625" style="120" customWidth="1"/>
    <col min="15106" max="15106" width="2.69921875" style="120" customWidth="1"/>
    <col min="15107" max="15107" width="16.3984375" style="120" customWidth="1"/>
    <col min="15108" max="15108" width="76.8984375" style="120" customWidth="1"/>
    <col min="15109" max="15109" width="1.59765625" style="120" customWidth="1"/>
    <col min="15110" max="15360" width="9" style="120"/>
    <col min="15361" max="15361" width="3.09765625" style="120" customWidth="1"/>
    <col min="15362" max="15362" width="2.69921875" style="120" customWidth="1"/>
    <col min="15363" max="15363" width="16.3984375" style="120" customWidth="1"/>
    <col min="15364" max="15364" width="76.8984375" style="120" customWidth="1"/>
    <col min="15365" max="15365" width="1.59765625" style="120" customWidth="1"/>
    <col min="15366" max="15616" width="9" style="120"/>
    <col min="15617" max="15617" width="3.09765625" style="120" customWidth="1"/>
    <col min="15618" max="15618" width="2.69921875" style="120" customWidth="1"/>
    <col min="15619" max="15619" width="16.3984375" style="120" customWidth="1"/>
    <col min="15620" max="15620" width="76.8984375" style="120" customWidth="1"/>
    <col min="15621" max="15621" width="1.59765625" style="120" customWidth="1"/>
    <col min="15622" max="15872" width="9" style="120"/>
    <col min="15873" max="15873" width="3.09765625" style="120" customWidth="1"/>
    <col min="15874" max="15874" width="2.69921875" style="120" customWidth="1"/>
    <col min="15875" max="15875" width="16.3984375" style="120" customWidth="1"/>
    <col min="15876" max="15876" width="76.8984375" style="120" customWidth="1"/>
    <col min="15877" max="15877" width="1.59765625" style="120" customWidth="1"/>
    <col min="15878" max="16128" width="9" style="120"/>
    <col min="16129" max="16129" width="3.09765625" style="120" customWidth="1"/>
    <col min="16130" max="16130" width="2.69921875" style="120" customWidth="1"/>
    <col min="16131" max="16131" width="16.3984375" style="120" customWidth="1"/>
    <col min="16132" max="16132" width="76.8984375" style="120" customWidth="1"/>
    <col min="16133" max="16133" width="1.59765625" style="120" customWidth="1"/>
    <col min="16134" max="16384" width="9" style="120"/>
  </cols>
  <sheetData>
    <row r="1" spans="1:5" ht="30.75" customHeight="1" x14ac:dyDescent="0.45">
      <c r="A1" s="118" t="s">
        <v>189</v>
      </c>
      <c r="B1" s="119"/>
      <c r="C1" s="119"/>
      <c r="D1" s="119"/>
      <c r="E1" s="119"/>
    </row>
    <row r="2" spans="1:5" s="123" customFormat="1" ht="13.5" customHeight="1" x14ac:dyDescent="0.45">
      <c r="A2" s="121"/>
      <c r="B2" s="122"/>
    </row>
    <row r="3" spans="1:5" s="123" customFormat="1" ht="18" customHeight="1" x14ac:dyDescent="0.45">
      <c r="A3" s="121">
        <v>1</v>
      </c>
      <c r="B3" s="123" t="s">
        <v>64</v>
      </c>
      <c r="C3" s="124"/>
      <c r="D3" s="125"/>
    </row>
    <row r="4" spans="1:5" s="123" customFormat="1" ht="18" customHeight="1" x14ac:dyDescent="0.45">
      <c r="A4" s="126"/>
      <c r="B4" s="294" t="s">
        <v>190</v>
      </c>
      <c r="C4" s="294"/>
      <c r="D4" s="294"/>
    </row>
    <row r="5" spans="1:5" s="123" customFormat="1" ht="19.5" customHeight="1" x14ac:dyDescent="0.45">
      <c r="A5" s="126"/>
      <c r="B5" s="294"/>
      <c r="C5" s="294"/>
      <c r="D5" s="294"/>
    </row>
    <row r="6" spans="1:5" s="123" customFormat="1" ht="18" customHeight="1" x14ac:dyDescent="0.45">
      <c r="A6" s="126"/>
      <c r="B6" s="127"/>
      <c r="C6" s="127"/>
      <c r="D6" s="127"/>
    </row>
    <row r="7" spans="1:5" s="123" customFormat="1" ht="18.75" customHeight="1" x14ac:dyDescent="0.45">
      <c r="A7" s="126">
        <v>2</v>
      </c>
      <c r="B7" s="128" t="s">
        <v>65</v>
      </c>
      <c r="C7" s="125"/>
      <c r="D7" s="125"/>
    </row>
    <row r="8" spans="1:5" s="123" customFormat="1" ht="18" customHeight="1" x14ac:dyDescent="0.45">
      <c r="A8" s="126"/>
      <c r="B8" s="294" t="s">
        <v>66</v>
      </c>
      <c r="C8" s="294"/>
      <c r="D8" s="294"/>
    </row>
    <row r="9" spans="1:5" s="123" customFormat="1" ht="18" customHeight="1" x14ac:dyDescent="0.45">
      <c r="A9" s="126"/>
      <c r="B9" s="294"/>
      <c r="C9" s="294"/>
      <c r="D9" s="294"/>
    </row>
    <row r="10" spans="1:5" s="123" customFormat="1" ht="18" customHeight="1" x14ac:dyDescent="0.45">
      <c r="A10" s="126"/>
      <c r="B10" s="294"/>
      <c r="C10" s="294"/>
      <c r="D10" s="294"/>
    </row>
    <row r="11" spans="1:5" s="123" customFormat="1" ht="18" customHeight="1" x14ac:dyDescent="0.45">
      <c r="A11" s="126"/>
      <c r="B11" s="127"/>
      <c r="C11" s="127"/>
      <c r="D11" s="127"/>
    </row>
    <row r="12" spans="1:5" s="123" customFormat="1" ht="18" customHeight="1" x14ac:dyDescent="0.45">
      <c r="A12" s="121">
        <v>3</v>
      </c>
      <c r="B12" s="122" t="s">
        <v>67</v>
      </c>
      <c r="D12" s="129"/>
    </row>
    <row r="13" spans="1:5" s="123" customFormat="1" ht="18" customHeight="1" x14ac:dyDescent="0.45">
      <c r="A13" s="126"/>
      <c r="B13" s="129" t="s">
        <v>68</v>
      </c>
      <c r="D13" s="129"/>
    </row>
    <row r="14" spans="1:5" s="123" customFormat="1" ht="18" customHeight="1" x14ac:dyDescent="0.45">
      <c r="A14" s="126"/>
      <c r="B14" s="129"/>
      <c r="D14" s="129"/>
    </row>
    <row r="15" spans="1:5" s="123" customFormat="1" ht="18" customHeight="1" x14ac:dyDescent="0.45">
      <c r="A15" s="121">
        <v>4</v>
      </c>
      <c r="B15" s="122" t="s">
        <v>69</v>
      </c>
      <c r="C15" s="129"/>
    </row>
    <row r="16" spans="1:5" s="123" customFormat="1" ht="18" customHeight="1" x14ac:dyDescent="0.45">
      <c r="A16" s="126"/>
      <c r="B16" s="130" t="s">
        <v>70</v>
      </c>
      <c r="D16" s="123" t="s">
        <v>191</v>
      </c>
    </row>
    <row r="17" spans="1:4" s="123" customFormat="1" ht="18" customHeight="1" x14ac:dyDescent="0.45">
      <c r="A17" s="126"/>
      <c r="B17" s="130" t="s">
        <v>71</v>
      </c>
    </row>
    <row r="18" spans="1:4" s="123" customFormat="1" ht="18" customHeight="1" x14ac:dyDescent="0.45">
      <c r="A18" s="126"/>
      <c r="B18" s="131" t="s">
        <v>72</v>
      </c>
      <c r="D18" s="131" t="s">
        <v>347</v>
      </c>
    </row>
    <row r="19" spans="1:4" s="123" customFormat="1" ht="18" customHeight="1" x14ac:dyDescent="0.45">
      <c r="A19" s="126"/>
      <c r="B19" s="131"/>
      <c r="D19" s="123" t="s">
        <v>349</v>
      </c>
    </row>
    <row r="20" spans="1:4" s="123" customFormat="1" ht="18" customHeight="1" x14ac:dyDescent="0.45">
      <c r="A20" s="126"/>
      <c r="B20" s="131" t="s">
        <v>73</v>
      </c>
      <c r="D20" s="132" t="s">
        <v>348</v>
      </c>
    </row>
    <row r="21" spans="1:4" s="123" customFormat="1" ht="18" customHeight="1" x14ac:dyDescent="0.45">
      <c r="A21" s="126"/>
      <c r="D21" s="122"/>
    </row>
    <row r="22" spans="1:4" s="123" customFormat="1" ht="18" customHeight="1" x14ac:dyDescent="0.45">
      <c r="A22" s="121">
        <v>5</v>
      </c>
      <c r="B22" s="122" t="s">
        <v>74</v>
      </c>
      <c r="C22" s="124"/>
      <c r="D22" s="125"/>
    </row>
    <row r="23" spans="1:4" s="123" customFormat="1" ht="18" customHeight="1" x14ac:dyDescent="0.45">
      <c r="A23" s="126"/>
      <c r="B23" s="294" t="s">
        <v>194</v>
      </c>
      <c r="C23" s="294"/>
      <c r="D23" s="294"/>
    </row>
    <row r="24" spans="1:4" s="123" customFormat="1" ht="18" customHeight="1" x14ac:dyDescent="0.45">
      <c r="A24" s="126"/>
      <c r="B24" s="294"/>
      <c r="C24" s="294"/>
      <c r="D24" s="294"/>
    </row>
    <row r="25" spans="1:4" s="123" customFormat="1" ht="30.6" customHeight="1" x14ac:dyDescent="0.45">
      <c r="A25" s="126"/>
      <c r="B25" s="294"/>
      <c r="C25" s="294"/>
      <c r="D25" s="294"/>
    </row>
    <row r="26" spans="1:4" s="123" customFormat="1" ht="17.399999999999999" customHeight="1" x14ac:dyDescent="0.45">
      <c r="A26" s="126"/>
      <c r="B26" s="127"/>
      <c r="C26" s="127"/>
      <c r="D26" s="127"/>
    </row>
    <row r="27" spans="1:4" s="123" customFormat="1" ht="18" customHeight="1" x14ac:dyDescent="0.45">
      <c r="A27" s="121">
        <v>6</v>
      </c>
      <c r="B27" s="122" t="s">
        <v>75</v>
      </c>
      <c r="C27" s="124"/>
      <c r="D27" s="125"/>
    </row>
    <row r="28" spans="1:4" s="123" customFormat="1" ht="18" customHeight="1" x14ac:dyDescent="0.45">
      <c r="A28" s="126"/>
      <c r="B28" s="123" t="s">
        <v>76</v>
      </c>
      <c r="D28" s="294" t="s">
        <v>350</v>
      </c>
    </row>
    <row r="29" spans="1:4" s="123" customFormat="1" ht="14.25" customHeight="1" x14ac:dyDescent="0.45">
      <c r="A29" s="126"/>
      <c r="B29" s="133"/>
      <c r="D29" s="294"/>
    </row>
    <row r="30" spans="1:4" s="123" customFormat="1" ht="54.6" customHeight="1" x14ac:dyDescent="0.45">
      <c r="A30" s="126"/>
      <c r="B30" s="129" t="s">
        <v>77</v>
      </c>
      <c r="C30" s="129"/>
      <c r="D30" s="127" t="s">
        <v>192</v>
      </c>
    </row>
    <row r="31" spans="1:4" s="123" customFormat="1" ht="22.5" customHeight="1" x14ac:dyDescent="0.45">
      <c r="A31" s="126"/>
      <c r="B31" s="294" t="s">
        <v>78</v>
      </c>
      <c r="C31" s="294"/>
      <c r="D31" s="294" t="s">
        <v>193</v>
      </c>
    </row>
    <row r="32" spans="1:4" s="123" customFormat="1" ht="27.6" customHeight="1" x14ac:dyDescent="0.45">
      <c r="A32" s="126"/>
      <c r="B32" s="294"/>
      <c r="C32" s="294"/>
      <c r="D32" s="294"/>
    </row>
    <row r="33" spans="1:4" s="123" customFormat="1" ht="18" customHeight="1" x14ac:dyDescent="0.45">
      <c r="A33" s="126"/>
      <c r="B33" s="122" t="s">
        <v>195</v>
      </c>
      <c r="D33" s="129"/>
    </row>
    <row r="34" spans="1:4" s="123" customFormat="1" ht="18" customHeight="1" x14ac:dyDescent="0.45">
      <c r="A34" s="126"/>
      <c r="B34" s="128"/>
      <c r="C34" s="129" t="s">
        <v>109</v>
      </c>
      <c r="D34" s="129"/>
    </row>
    <row r="35" spans="1:4" s="123" customFormat="1" ht="22.2" customHeight="1" x14ac:dyDescent="0.45">
      <c r="A35" s="126"/>
      <c r="B35" s="128"/>
      <c r="C35" s="294" t="s">
        <v>79</v>
      </c>
      <c r="D35" s="294"/>
    </row>
    <row r="36" spans="1:4" s="123" customFormat="1" ht="20.399999999999999" customHeight="1" x14ac:dyDescent="0.45">
      <c r="A36" s="126"/>
      <c r="B36" s="128" t="s">
        <v>80</v>
      </c>
      <c r="C36" s="294" t="s">
        <v>81</v>
      </c>
      <c r="D36" s="294"/>
    </row>
    <row r="37" spans="1:4" s="123" customFormat="1" ht="28.2" customHeight="1" x14ac:dyDescent="0.45">
      <c r="A37" s="126"/>
      <c r="B37" s="128"/>
      <c r="C37" s="294" t="s">
        <v>82</v>
      </c>
      <c r="D37" s="294"/>
    </row>
    <row r="38" spans="1:4" s="123" customFormat="1" ht="18" customHeight="1" x14ac:dyDescent="0.45">
      <c r="A38" s="126"/>
      <c r="B38" s="122" t="s">
        <v>83</v>
      </c>
      <c r="C38" s="129"/>
      <c r="D38" s="129"/>
    </row>
    <row r="39" spans="1:4" s="123" customFormat="1" ht="14.25" customHeight="1" x14ac:dyDescent="0.45">
      <c r="A39" s="126"/>
      <c r="B39" s="128"/>
      <c r="C39" s="294" t="s">
        <v>84</v>
      </c>
      <c r="D39" s="294"/>
    </row>
    <row r="40" spans="1:4" s="123" customFormat="1" ht="14.25" customHeight="1" x14ac:dyDescent="0.45">
      <c r="A40" s="126"/>
      <c r="B40" s="128"/>
      <c r="C40" s="294"/>
      <c r="D40" s="294"/>
    </row>
    <row r="41" spans="1:4" s="123" customFormat="1" ht="14.25" customHeight="1" x14ac:dyDescent="0.45">
      <c r="A41" s="126"/>
      <c r="B41" s="128" t="s">
        <v>85</v>
      </c>
      <c r="C41" s="125"/>
      <c r="D41" s="125"/>
    </row>
    <row r="42" spans="1:4" s="123" customFormat="1" ht="14.25" customHeight="1" x14ac:dyDescent="0.45">
      <c r="A42" s="126"/>
      <c r="B42" s="128"/>
      <c r="C42" s="294" t="s">
        <v>110</v>
      </c>
      <c r="D42" s="294"/>
    </row>
    <row r="43" spans="1:4" s="123" customFormat="1" ht="32.25" customHeight="1" x14ac:dyDescent="0.45">
      <c r="A43" s="126"/>
      <c r="B43" s="128"/>
      <c r="C43" s="294"/>
      <c r="D43" s="294"/>
    </row>
    <row r="44" spans="1:4" s="123" customFormat="1" ht="14.25" customHeight="1" x14ac:dyDescent="0.45">
      <c r="A44" s="126"/>
      <c r="B44" s="128" t="s">
        <v>86</v>
      </c>
      <c r="C44" s="127"/>
      <c r="D44" s="127" t="s">
        <v>87</v>
      </c>
    </row>
    <row r="45" spans="1:4" s="123" customFormat="1" ht="14.25" customHeight="1" x14ac:dyDescent="0.45">
      <c r="A45" s="126"/>
      <c r="B45" s="128"/>
      <c r="C45" s="128" t="s">
        <v>88</v>
      </c>
      <c r="D45" s="127"/>
    </row>
    <row r="46" spans="1:4" s="123" customFormat="1" ht="13.2" customHeight="1" x14ac:dyDescent="0.45">
      <c r="A46" s="126"/>
      <c r="B46" s="128"/>
      <c r="C46" s="128"/>
      <c r="D46" s="127"/>
    </row>
    <row r="47" spans="1:4" s="123" customFormat="1" ht="18" customHeight="1" x14ac:dyDescent="0.45">
      <c r="A47" s="121">
        <v>7</v>
      </c>
      <c r="B47" s="122" t="s">
        <v>89</v>
      </c>
      <c r="D47" s="129"/>
    </row>
    <row r="48" spans="1:4" s="123" customFormat="1" ht="18" customHeight="1" x14ac:dyDescent="0.45">
      <c r="A48" s="121"/>
      <c r="B48" s="295" t="s">
        <v>345</v>
      </c>
      <c r="C48" s="295"/>
      <c r="D48" s="295"/>
    </row>
    <row r="49" spans="1:4" s="123" customFormat="1" ht="20.25" customHeight="1" x14ac:dyDescent="0.45">
      <c r="B49" s="295"/>
      <c r="C49" s="295"/>
      <c r="D49" s="295"/>
    </row>
    <row r="50" spans="1:4" s="123" customFormat="1" ht="15" customHeight="1" x14ac:dyDescent="0.45">
      <c r="B50" s="295"/>
      <c r="C50" s="295"/>
      <c r="D50" s="295"/>
    </row>
    <row r="51" spans="1:4" s="123" customFormat="1" ht="30" customHeight="1" x14ac:dyDescent="0.45">
      <c r="A51" s="126"/>
      <c r="B51" s="296" t="s">
        <v>346</v>
      </c>
      <c r="C51" s="296"/>
      <c r="D51" s="296"/>
    </row>
    <row r="52" spans="1:4" s="123" customFormat="1" ht="15.75" customHeight="1" x14ac:dyDescent="0.45">
      <c r="A52" s="126"/>
      <c r="B52" s="294" t="s">
        <v>90</v>
      </c>
      <c r="C52" s="294"/>
      <c r="D52" s="294"/>
    </row>
    <row r="53" spans="1:4" s="123" customFormat="1" ht="18.75" customHeight="1" x14ac:dyDescent="0.45">
      <c r="A53" s="126"/>
      <c r="B53" s="294"/>
      <c r="C53" s="294"/>
      <c r="D53" s="294"/>
    </row>
    <row r="54" spans="1:4" s="123" customFormat="1" ht="13.5" customHeight="1" x14ac:dyDescent="0.45">
      <c r="A54" s="126"/>
      <c r="B54" s="294"/>
      <c r="C54" s="294"/>
      <c r="D54" s="294"/>
    </row>
    <row r="55" spans="1:4" s="123" customFormat="1" ht="18" customHeight="1" x14ac:dyDescent="0.45">
      <c r="A55" s="126"/>
      <c r="B55" s="294" t="s">
        <v>91</v>
      </c>
      <c r="C55" s="294"/>
      <c r="D55" s="294"/>
    </row>
    <row r="56" spans="1:4" s="123" customFormat="1" ht="14.25" customHeight="1" x14ac:dyDescent="0.45">
      <c r="A56" s="126"/>
      <c r="B56" s="294"/>
      <c r="C56" s="294"/>
      <c r="D56" s="294"/>
    </row>
    <row r="57" spans="1:4" s="123" customFormat="1" ht="18" customHeight="1" x14ac:dyDescent="0.45">
      <c r="A57" s="126"/>
      <c r="B57" s="129" t="s">
        <v>92</v>
      </c>
      <c r="D57" s="129"/>
    </row>
    <row r="58" spans="1:4" s="123" customFormat="1" ht="18" customHeight="1" x14ac:dyDescent="0.45">
      <c r="A58" s="126"/>
      <c r="B58" s="129" t="s">
        <v>93</v>
      </c>
      <c r="D58" s="129"/>
    </row>
    <row r="59" spans="1:4" s="123" customFormat="1" ht="48" customHeight="1" x14ac:dyDescent="0.45">
      <c r="A59" s="126"/>
      <c r="B59" s="294" t="s">
        <v>94</v>
      </c>
      <c r="C59" s="294"/>
      <c r="D59" s="294"/>
    </row>
    <row r="60" spans="1:4" s="123" customFormat="1" ht="18" customHeight="1" x14ac:dyDescent="0.45">
      <c r="A60" s="126"/>
      <c r="B60" s="294" t="s">
        <v>95</v>
      </c>
      <c r="C60" s="294"/>
      <c r="D60" s="294"/>
    </row>
    <row r="61" spans="1:4" s="123" customFormat="1" ht="14.25" customHeight="1" x14ac:dyDescent="0.45">
      <c r="A61" s="126"/>
      <c r="B61" s="294"/>
      <c r="C61" s="294"/>
      <c r="D61" s="294"/>
    </row>
    <row r="62" spans="1:4" s="123" customFormat="1" ht="14.25" customHeight="1" x14ac:dyDescent="0.45">
      <c r="A62" s="126"/>
      <c r="B62" s="294"/>
      <c r="C62" s="294"/>
      <c r="D62" s="294"/>
    </row>
    <row r="63" spans="1:4" s="123" customFormat="1" ht="14.25" customHeight="1" x14ac:dyDescent="0.45">
      <c r="A63" s="126"/>
      <c r="B63" s="294" t="s">
        <v>96</v>
      </c>
      <c r="C63" s="294"/>
      <c r="D63" s="294"/>
    </row>
    <row r="64" spans="1:4" s="123" customFormat="1" ht="14.25" customHeight="1" x14ac:dyDescent="0.45">
      <c r="A64" s="126"/>
      <c r="B64" s="294"/>
      <c r="C64" s="294"/>
      <c r="D64" s="294"/>
    </row>
    <row r="65" spans="1:4" s="123" customFormat="1" ht="18" customHeight="1" x14ac:dyDescent="0.45">
      <c r="A65" s="126"/>
      <c r="B65" s="294"/>
      <c r="C65" s="294"/>
      <c r="D65" s="294"/>
    </row>
    <row r="66" spans="1:4" s="123" customFormat="1" ht="14.25" customHeight="1" x14ac:dyDescent="0.45">
      <c r="A66" s="126"/>
      <c r="B66" s="294" t="s">
        <v>97</v>
      </c>
      <c r="C66" s="294"/>
      <c r="D66" s="294"/>
    </row>
    <row r="67" spans="1:4" s="123" customFormat="1" ht="14.25" customHeight="1" x14ac:dyDescent="0.45">
      <c r="A67" s="126"/>
      <c r="B67" s="294"/>
      <c r="C67" s="294"/>
      <c r="D67" s="294"/>
    </row>
    <row r="68" spans="1:4" s="123" customFormat="1" ht="40.950000000000003" customHeight="1" x14ac:dyDescent="0.45">
      <c r="A68" s="126"/>
      <c r="B68" s="294"/>
      <c r="C68" s="294"/>
      <c r="D68" s="294"/>
    </row>
    <row r="69" spans="1:4" s="123" customFormat="1" ht="18" customHeight="1" x14ac:dyDescent="0.45">
      <c r="B69" s="294" t="s">
        <v>98</v>
      </c>
      <c r="C69" s="294"/>
      <c r="D69" s="294"/>
    </row>
    <row r="70" spans="1:4" s="123" customFormat="1" ht="18" customHeight="1" x14ac:dyDescent="0.45">
      <c r="B70" s="294"/>
      <c r="C70" s="294"/>
      <c r="D70" s="294"/>
    </row>
    <row r="71" spans="1:4" s="123" customFormat="1" ht="14.25" customHeight="1" x14ac:dyDescent="0.45">
      <c r="A71" s="126"/>
      <c r="B71" s="127"/>
      <c r="C71" s="127"/>
      <c r="D71" s="127"/>
    </row>
    <row r="72" spans="1:4" s="123" customFormat="1" ht="14.25" customHeight="1" x14ac:dyDescent="0.45">
      <c r="A72" s="134">
        <v>8</v>
      </c>
      <c r="B72" s="128" t="s">
        <v>99</v>
      </c>
      <c r="C72" s="127"/>
      <c r="D72" s="127"/>
    </row>
    <row r="73" spans="1:4" s="123" customFormat="1" ht="14.25" customHeight="1" x14ac:dyDescent="0.45">
      <c r="B73" s="128" t="s">
        <v>100</v>
      </c>
      <c r="C73" s="127"/>
      <c r="D73" s="127"/>
    </row>
    <row r="74" spans="1:4" s="123" customFormat="1" ht="17.25" customHeight="1" x14ac:dyDescent="0.45">
      <c r="B74" s="128"/>
      <c r="C74" s="294" t="s">
        <v>101</v>
      </c>
      <c r="D74" s="294"/>
    </row>
    <row r="75" spans="1:4" s="123" customFormat="1" ht="14.25" customHeight="1" x14ac:dyDescent="0.45">
      <c r="B75" s="294" t="s">
        <v>102</v>
      </c>
      <c r="C75" s="294"/>
      <c r="D75" s="294"/>
    </row>
    <row r="76" spans="1:4" s="123" customFormat="1" ht="22.95" customHeight="1" x14ac:dyDescent="0.45">
      <c r="B76" s="294"/>
      <c r="C76" s="294"/>
      <c r="D76" s="294"/>
    </row>
    <row r="77" spans="1:4" s="123" customFormat="1" ht="23.25" customHeight="1" x14ac:dyDescent="0.45">
      <c r="B77" s="128" t="s">
        <v>103</v>
      </c>
      <c r="C77" s="128"/>
      <c r="D77" s="128"/>
    </row>
    <row r="78" spans="1:4" s="123" customFormat="1" ht="18" customHeight="1" x14ac:dyDescent="0.45">
      <c r="A78" s="126"/>
      <c r="B78" s="294" t="s">
        <v>104</v>
      </c>
      <c r="C78" s="294"/>
      <c r="D78" s="294"/>
    </row>
    <row r="79" spans="1:4" s="123" customFormat="1" ht="18" customHeight="1" x14ac:dyDescent="0.45">
      <c r="A79" s="126"/>
      <c r="B79" s="294"/>
      <c r="C79" s="294"/>
      <c r="D79" s="294"/>
    </row>
    <row r="80" spans="1:4" s="123" customFormat="1" ht="18" customHeight="1" x14ac:dyDescent="0.45">
      <c r="A80" s="126"/>
      <c r="B80" s="294" t="s">
        <v>105</v>
      </c>
      <c r="C80" s="294"/>
      <c r="D80" s="294"/>
    </row>
    <row r="81" spans="1:4" s="123" customFormat="1" ht="16.95" customHeight="1" x14ac:dyDescent="0.45">
      <c r="A81" s="126"/>
      <c r="B81" s="294"/>
      <c r="C81" s="294"/>
      <c r="D81" s="294"/>
    </row>
    <row r="82" spans="1:4" s="123" customFormat="1" ht="18" customHeight="1" x14ac:dyDescent="0.45">
      <c r="A82" s="126"/>
      <c r="B82" s="127"/>
      <c r="C82" s="127"/>
      <c r="D82" s="127"/>
    </row>
    <row r="83" spans="1:4" s="123" customFormat="1" ht="18" customHeight="1" x14ac:dyDescent="0.45">
      <c r="A83" s="121">
        <v>9</v>
      </c>
      <c r="B83" s="122" t="s">
        <v>106</v>
      </c>
      <c r="D83" s="129"/>
    </row>
    <row r="84" spans="1:4" s="123" customFormat="1" ht="18" customHeight="1" x14ac:dyDescent="0.45">
      <c r="A84" s="126"/>
      <c r="B84" s="127"/>
      <c r="C84" s="128" t="s">
        <v>107</v>
      </c>
      <c r="D84" s="127"/>
    </row>
    <row r="85" spans="1:4" s="123" customFormat="1" ht="18" customHeight="1" x14ac:dyDescent="0.45">
      <c r="A85" s="126"/>
      <c r="B85" s="127"/>
      <c r="C85" s="128" t="s">
        <v>344</v>
      </c>
      <c r="D85" s="127"/>
    </row>
    <row r="86" spans="1:4" s="123" customFormat="1" ht="18" customHeight="1" x14ac:dyDescent="0.45">
      <c r="A86" s="126">
        <v>10</v>
      </c>
      <c r="B86" s="294" t="s">
        <v>108</v>
      </c>
      <c r="C86" s="294"/>
      <c r="D86" s="127"/>
    </row>
    <row r="87" spans="1:4" s="131" customFormat="1" ht="18" customHeight="1" x14ac:dyDescent="0.45"/>
    <row r="88" spans="1:4" s="131" customFormat="1" ht="18" customHeight="1" x14ac:dyDescent="0.45">
      <c r="B88" s="123">
        <v>6</v>
      </c>
      <c r="C88" s="123" t="s">
        <v>343</v>
      </c>
      <c r="D88" s="123"/>
    </row>
    <row r="89" spans="1:4" s="131" customFormat="1" ht="18" customHeight="1" x14ac:dyDescent="0.45">
      <c r="A89" s="232"/>
      <c r="B89" s="135"/>
      <c r="C89" s="123" t="s">
        <v>113</v>
      </c>
      <c r="D89" s="120" t="s">
        <v>117</v>
      </c>
    </row>
    <row r="90" spans="1:4" s="131" customFormat="1" ht="18" customHeight="1" x14ac:dyDescent="0.45">
      <c r="A90" s="232"/>
      <c r="B90" s="135"/>
      <c r="C90" s="123" t="s">
        <v>114</v>
      </c>
      <c r="D90" s="120" t="s">
        <v>118</v>
      </c>
    </row>
    <row r="91" spans="1:4" s="131" customFormat="1" ht="18" customHeight="1" x14ac:dyDescent="0.45">
      <c r="A91" s="232"/>
      <c r="B91" s="135"/>
      <c r="C91" s="123" t="s">
        <v>115</v>
      </c>
      <c r="D91" s="120" t="s">
        <v>119</v>
      </c>
    </row>
    <row r="92" spans="1:4" s="131" customFormat="1" ht="18" customHeight="1" x14ac:dyDescent="0.45">
      <c r="A92" s="233"/>
      <c r="B92" s="128"/>
      <c r="C92" s="123" t="s">
        <v>116</v>
      </c>
      <c r="D92" s="125" t="s">
        <v>119</v>
      </c>
    </row>
    <row r="93" spans="1:4" s="131" customFormat="1" ht="18" customHeight="1" x14ac:dyDescent="0.45">
      <c r="A93" s="232"/>
      <c r="B93" s="122"/>
      <c r="C93" s="123" t="s">
        <v>342</v>
      </c>
      <c r="D93" s="125" t="s">
        <v>119</v>
      </c>
    </row>
    <row r="94" spans="1:4" s="131" customFormat="1" ht="18" customHeight="1" x14ac:dyDescent="0.45">
      <c r="A94" s="232"/>
      <c r="B94" s="132"/>
    </row>
    <row r="95" spans="1:4" s="131" customFormat="1" ht="18" customHeight="1" x14ac:dyDescent="0.45">
      <c r="A95" s="232"/>
      <c r="B95" s="132"/>
    </row>
    <row r="96" spans="1:4" s="131" customFormat="1" ht="18" customHeight="1" x14ac:dyDescent="0.45">
      <c r="A96" s="232"/>
      <c r="B96" s="132"/>
    </row>
    <row r="97" spans="1:5" s="131" customFormat="1" ht="18" customHeight="1" x14ac:dyDescent="0.45">
      <c r="A97" s="232"/>
      <c r="B97" s="132"/>
    </row>
    <row r="98" spans="1:5" s="123" customFormat="1" ht="18" customHeight="1" x14ac:dyDescent="0.45">
      <c r="A98" s="121"/>
      <c r="B98" s="122"/>
    </row>
    <row r="99" spans="1:5" s="123" customFormat="1" ht="18" customHeight="1" x14ac:dyDescent="0.45">
      <c r="A99" s="121"/>
      <c r="B99" s="135"/>
      <c r="C99" s="136"/>
      <c r="D99" s="120"/>
      <c r="E99" s="120"/>
    </row>
    <row r="100" spans="1:5" s="123" customFormat="1" ht="18" customHeight="1" x14ac:dyDescent="0.45">
      <c r="A100" s="121"/>
      <c r="B100" s="135"/>
      <c r="C100" s="136"/>
      <c r="D100" s="120"/>
      <c r="E100" s="120"/>
    </row>
    <row r="101" spans="1:5" ht="18" customHeight="1" x14ac:dyDescent="0.45">
      <c r="C101" s="136"/>
    </row>
    <row r="102" spans="1:5" ht="18" customHeight="1" x14ac:dyDescent="0.45">
      <c r="C102" s="137"/>
    </row>
    <row r="103" spans="1:5" ht="18" customHeight="1" x14ac:dyDescent="0.45">
      <c r="C103" s="137"/>
    </row>
  </sheetData>
  <mergeCells count="25">
    <mergeCell ref="B4:D5"/>
    <mergeCell ref="B8:D10"/>
    <mergeCell ref="B23:D25"/>
    <mergeCell ref="D28:D29"/>
    <mergeCell ref="B31:C32"/>
    <mergeCell ref="D31:D32"/>
    <mergeCell ref="B63:D65"/>
    <mergeCell ref="C35:D35"/>
    <mergeCell ref="C36:D36"/>
    <mergeCell ref="C37:D37"/>
    <mergeCell ref="C39:D40"/>
    <mergeCell ref="C42:D43"/>
    <mergeCell ref="B48:D50"/>
    <mergeCell ref="B51:D51"/>
    <mergeCell ref="B52:D54"/>
    <mergeCell ref="B55:D56"/>
    <mergeCell ref="B59:D59"/>
    <mergeCell ref="B60:D62"/>
    <mergeCell ref="B86:C86"/>
    <mergeCell ref="B66:D68"/>
    <mergeCell ref="B69:D70"/>
    <mergeCell ref="C74:D74"/>
    <mergeCell ref="B75:D76"/>
    <mergeCell ref="B78:D79"/>
    <mergeCell ref="B80:D81"/>
  </mergeCells>
  <phoneticPr fontId="1"/>
  <pageMargins left="0.7" right="0.7"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AO418"/>
  <sheetViews>
    <sheetView topLeftCell="A13" zoomScale="60" zoomScaleNormal="60" workbookViewId="0">
      <selection activeCell="AJ27" sqref="AJ27"/>
    </sheetView>
  </sheetViews>
  <sheetFormatPr defaultRowHeight="18" x14ac:dyDescent="0.45"/>
  <cols>
    <col min="1" max="1" width="9.09765625" customWidth="1"/>
    <col min="5" max="31" width="5.3984375" customWidth="1"/>
  </cols>
  <sheetData>
    <row r="1" spans="1:41" ht="28.8" x14ac:dyDescent="0.7">
      <c r="B1" s="2" t="s">
        <v>204</v>
      </c>
    </row>
    <row r="3" spans="1:41" ht="41.25" customHeight="1" thickBot="1" x14ac:dyDescent="0.5">
      <c r="B3" s="439" t="s">
        <v>17</v>
      </c>
      <c r="C3" s="439"/>
    </row>
    <row r="4" spans="1:41" ht="30" customHeight="1" x14ac:dyDescent="0.45">
      <c r="B4" s="440" t="s">
        <v>7</v>
      </c>
      <c r="C4" s="441"/>
      <c r="D4" s="442"/>
      <c r="E4" s="446" t="str">
        <f>IF(B6="","",B6)</f>
        <v>FCITO</v>
      </c>
      <c r="F4" s="447"/>
      <c r="G4" s="448"/>
      <c r="H4" s="452" t="str">
        <f>IF(B8="","",B8)</f>
        <v>向山</v>
      </c>
      <c r="I4" s="453"/>
      <c r="J4" s="453"/>
      <c r="K4" s="452" t="str">
        <f>IF(B10="","",B10)</f>
        <v>長岡</v>
      </c>
      <c r="L4" s="453"/>
      <c r="M4" s="453"/>
      <c r="N4" s="452" t="str">
        <f>IF(B12="","",B12)</f>
        <v>錦田</v>
      </c>
      <c r="O4" s="453"/>
      <c r="P4" s="453"/>
      <c r="Q4" s="452" t="str">
        <f>IF(B14="","",B14)</f>
        <v>北上SC</v>
      </c>
      <c r="R4" s="453"/>
      <c r="S4" s="472"/>
      <c r="T4" s="426" t="str">
        <f>IF(B16="","",B16)</f>
        <v>山田エルマーノ</v>
      </c>
      <c r="U4" s="427"/>
      <c r="V4" s="427"/>
      <c r="W4" s="426" t="str">
        <f>IF(B18="","",B18)</f>
        <v>サンライズ</v>
      </c>
      <c r="X4" s="427"/>
      <c r="Y4" s="427"/>
      <c r="Z4" s="426" t="str">
        <f>IF(B20="","",B20)</f>
        <v>サウスフィールド</v>
      </c>
      <c r="AA4" s="427"/>
      <c r="AB4" s="427"/>
      <c r="AC4" s="426" t="str">
        <f>IF(B22="","",B22)</f>
        <v>SS伊豆</v>
      </c>
      <c r="AD4" s="427"/>
      <c r="AE4" s="427"/>
      <c r="AF4" s="429" t="s">
        <v>8</v>
      </c>
      <c r="AG4" s="465" t="s">
        <v>9</v>
      </c>
      <c r="AH4" s="467" t="s">
        <v>10</v>
      </c>
      <c r="AI4" s="467" t="s">
        <v>11</v>
      </c>
      <c r="AJ4" s="467" t="s">
        <v>12</v>
      </c>
      <c r="AK4" s="467" t="s">
        <v>13</v>
      </c>
      <c r="AL4" s="470" t="s">
        <v>14</v>
      </c>
      <c r="AM4" s="455" t="s">
        <v>15</v>
      </c>
    </row>
    <row r="5" spans="1:41" ht="30" customHeight="1" thickBot="1" x14ac:dyDescent="0.5">
      <c r="B5" s="443"/>
      <c r="C5" s="444"/>
      <c r="D5" s="445"/>
      <c r="E5" s="449"/>
      <c r="F5" s="450"/>
      <c r="G5" s="451"/>
      <c r="H5" s="454"/>
      <c r="I5" s="454"/>
      <c r="J5" s="454"/>
      <c r="K5" s="454"/>
      <c r="L5" s="454"/>
      <c r="M5" s="454"/>
      <c r="N5" s="454"/>
      <c r="O5" s="454"/>
      <c r="P5" s="454"/>
      <c r="Q5" s="454"/>
      <c r="R5" s="454"/>
      <c r="S5" s="473"/>
      <c r="T5" s="428"/>
      <c r="U5" s="428"/>
      <c r="V5" s="428"/>
      <c r="W5" s="428"/>
      <c r="X5" s="428"/>
      <c r="Y5" s="428"/>
      <c r="Z5" s="428"/>
      <c r="AA5" s="428"/>
      <c r="AB5" s="428"/>
      <c r="AC5" s="428"/>
      <c r="AD5" s="428"/>
      <c r="AE5" s="428"/>
      <c r="AF5" s="430"/>
      <c r="AG5" s="466"/>
      <c r="AH5" s="468"/>
      <c r="AI5" s="468"/>
      <c r="AJ5" s="468"/>
      <c r="AK5" s="469"/>
      <c r="AL5" s="471"/>
      <c r="AM5" s="456"/>
    </row>
    <row r="6" spans="1:41" ht="30" customHeight="1" x14ac:dyDescent="0.25">
      <c r="A6" s="476">
        <v>3</v>
      </c>
      <c r="B6" s="393" t="s">
        <v>196</v>
      </c>
      <c r="C6" s="394"/>
      <c r="D6" s="395"/>
      <c r="E6" s="457"/>
      <c r="F6" s="458"/>
      <c r="G6" s="459"/>
      <c r="H6" s="94"/>
      <c r="I6" s="95" t="str">
        <f>IF(H7="","",IF(H7=J7,"△",IF(H7&gt;=J7,"○","×")))</f>
        <v/>
      </c>
      <c r="J6" s="96"/>
      <c r="K6" s="94"/>
      <c r="L6" s="95" t="str">
        <f>IF(K7="","",IF(K7=M7,"△",IF(K7&gt;=M7,"○","×")))</f>
        <v/>
      </c>
      <c r="M6" s="96"/>
      <c r="N6" s="94"/>
      <c r="O6" s="95" t="str">
        <f>IF(N7="","",IF(N7=P7,"△",IF(N7&gt;=P7,"○","×")))</f>
        <v/>
      </c>
      <c r="P6" s="96"/>
      <c r="Q6" s="94"/>
      <c r="R6" s="95" t="str">
        <f t="shared" ref="R6" si="0">IF(Q7="","",IF(Q7=S7,"△",IF(Q7&gt;=S7,"○","×")))</f>
        <v/>
      </c>
      <c r="S6" s="97"/>
      <c r="T6" s="94"/>
      <c r="U6" s="95" t="str">
        <f t="shared" ref="U6" si="1">IF(T7="","",IF(T7=V7,"△",IF(T7&gt;=V7,"○","×")))</f>
        <v/>
      </c>
      <c r="V6" s="96"/>
      <c r="W6" s="94"/>
      <c r="X6" s="95" t="str">
        <f t="shared" ref="X6" si="2">IF(W7="","",IF(W7=Y7,"△",IF(W7&gt;=Y7,"○","×")))</f>
        <v/>
      </c>
      <c r="Y6" s="96"/>
      <c r="Z6" s="94"/>
      <c r="AA6" s="95" t="str">
        <f t="shared" ref="AA6" si="3">IF(Z7="","",IF(Z7=AB7,"△",IF(Z7&gt;=AB7,"○","×")))</f>
        <v/>
      </c>
      <c r="AB6" s="96"/>
      <c r="AC6" s="94"/>
      <c r="AD6" s="95" t="str">
        <f t="shared" ref="AD6" si="4">IF(AC7="","",IF(AC7=AE7,"△",IF(AC7&gt;=AE7,"○","×")))</f>
        <v/>
      </c>
      <c r="AE6" s="96"/>
      <c r="AF6" s="461" t="str">
        <f>IF(AND($I6="",$L6="",$O6="",$U6="",$X6="",$R6="",$AA6="",$AD6=""),"",COUNTIF($E6:$AE6,"○"))</f>
        <v/>
      </c>
      <c r="AG6" s="462" t="str">
        <f>IF(AND($I6="",$L6="",$O6="",$U6="",$R6="",$X6="",$AA6="",$AD6=""),"",COUNTIF($E6:$AE6,"△"))</f>
        <v/>
      </c>
      <c r="AH6" s="463" t="str">
        <f>IF(AND($I6="",$L6="",$O6="",$U6="",$R6="",$X6="",$AA6="",$AD6=""),"",COUNTIF($E6:$AE6,"×"))</f>
        <v/>
      </c>
      <c r="AI6" s="462" t="str">
        <f>IF(AF6="","",(AF6*3)+(AG6*1))</f>
        <v/>
      </c>
      <c r="AJ6" s="462" t="str">
        <f>IF(AF6="","",SUM(H7,K7,N7,Q7,T7,W7,Z7,AC7))</f>
        <v/>
      </c>
      <c r="AK6" s="464" t="str">
        <f>IF(AF6="","",SUM(J7,M7,P7,S7,V7,Y7,AB7,AE7))</f>
        <v/>
      </c>
      <c r="AL6" s="462" t="str">
        <f>IF(AF6="","",AJ6-AK6)</f>
        <v/>
      </c>
      <c r="AM6" s="431" t="str">
        <f>IF(AN6="","",RANK(AN6,$AN6:$AN23,0))</f>
        <v/>
      </c>
      <c r="AN6" s="304" t="str">
        <f>IF(AL6="","",$AF6*100+$AI6*10+AJ6)</f>
        <v/>
      </c>
    </row>
    <row r="7" spans="1:41" ht="30" customHeight="1" x14ac:dyDescent="0.25">
      <c r="A7" s="476"/>
      <c r="B7" s="396"/>
      <c r="C7" s="397"/>
      <c r="D7" s="398"/>
      <c r="E7" s="460"/>
      <c r="F7" s="400"/>
      <c r="G7" s="401"/>
      <c r="H7" s="98" t="str">
        <f>IF(G9="","",G9)</f>
        <v/>
      </c>
      <c r="I7" s="99" t="s">
        <v>16</v>
      </c>
      <c r="J7" s="100" t="str">
        <f>IF(E9="","",E9)</f>
        <v/>
      </c>
      <c r="K7" s="98" t="str">
        <f>IF(G11="","",G11)</f>
        <v/>
      </c>
      <c r="L7" s="99" t="s">
        <v>16</v>
      </c>
      <c r="M7" s="100" t="str">
        <f>IF(E11="","",E11)</f>
        <v/>
      </c>
      <c r="N7" s="98" t="str">
        <f>IF(G13="","",G13)</f>
        <v/>
      </c>
      <c r="O7" s="99" t="s">
        <v>16</v>
      </c>
      <c r="P7" s="100" t="str">
        <f>IF(E13="","",E13)</f>
        <v/>
      </c>
      <c r="Q7" s="98" t="str">
        <f>IF(G15="","",G15)</f>
        <v/>
      </c>
      <c r="R7" s="99" t="s">
        <v>16</v>
      </c>
      <c r="S7" s="99" t="str">
        <f>IF(E15="","",E15)</f>
        <v/>
      </c>
      <c r="T7" s="98" t="str">
        <f>IF(G17="","",G17)</f>
        <v/>
      </c>
      <c r="U7" s="99" t="s">
        <v>16</v>
      </c>
      <c r="V7" s="100" t="str">
        <f>IF(E17="","",E17)</f>
        <v/>
      </c>
      <c r="W7" s="98" t="str">
        <f>IF(G19="","",J17)</f>
        <v/>
      </c>
      <c r="X7" s="99" t="s">
        <v>16</v>
      </c>
      <c r="Y7" s="100" t="str">
        <f>IF(E19="","",E19)</f>
        <v/>
      </c>
      <c r="Z7" s="98" t="str">
        <f>IF(G21="","",G21)</f>
        <v/>
      </c>
      <c r="AA7" s="99" t="s">
        <v>16</v>
      </c>
      <c r="AB7" s="100" t="str">
        <f>IF(E21="","",E21)</f>
        <v/>
      </c>
      <c r="AC7" s="98" t="str">
        <f>IF(G23="","",G23)</f>
        <v/>
      </c>
      <c r="AD7" s="99" t="s">
        <v>16</v>
      </c>
      <c r="AE7" s="100" t="str">
        <f>IF(E23="","",E23)</f>
        <v/>
      </c>
      <c r="AF7" s="420"/>
      <c r="AG7" s="405"/>
      <c r="AH7" s="423"/>
      <c r="AI7" s="405"/>
      <c r="AJ7" s="405"/>
      <c r="AK7" s="403"/>
      <c r="AL7" s="405"/>
      <c r="AM7" s="425"/>
      <c r="AN7" s="304"/>
    </row>
    <row r="8" spans="1:41" ht="30" customHeight="1" x14ac:dyDescent="0.25">
      <c r="A8" s="476">
        <v>7</v>
      </c>
      <c r="B8" s="416" t="s">
        <v>197</v>
      </c>
      <c r="C8" s="432"/>
      <c r="D8" s="433"/>
      <c r="E8" s="4"/>
      <c r="F8" s="5" t="str">
        <f>IF(E9="","",IF(E9=G9,"△",IF(E9&gt;=G9,"○","×")))</f>
        <v/>
      </c>
      <c r="G8" s="6"/>
      <c r="H8" s="377"/>
      <c r="I8" s="378"/>
      <c r="J8" s="379"/>
      <c r="K8" s="101"/>
      <c r="L8" s="102" t="str">
        <f>IF(K9="","",IF(K9=M9,"△",IF(K9&gt;=M9,"○","×")))</f>
        <v/>
      </c>
      <c r="M8" s="103"/>
      <c r="N8" s="101"/>
      <c r="O8" s="102" t="str">
        <f>IF(N9="","",IF(N9=P9,"△",IF(N9&gt;=P9,"○","×")))</f>
        <v/>
      </c>
      <c r="P8" s="103"/>
      <c r="Q8" s="101"/>
      <c r="R8" s="102" t="str">
        <f t="shared" ref="R8" si="5">IF(Q9="","",IF(Q9=S9,"△",IF(Q9&gt;=S9,"○","×")))</f>
        <v/>
      </c>
      <c r="S8" s="104"/>
      <c r="T8" s="101"/>
      <c r="U8" s="102" t="str">
        <f t="shared" ref="U8" si="6">IF(T9="","",IF(T9=V9,"△",IF(T9&gt;=V9,"○","×")))</f>
        <v/>
      </c>
      <c r="V8" s="103"/>
      <c r="W8" s="101"/>
      <c r="X8" s="102" t="str">
        <f t="shared" ref="X8" si="7">IF(W9="","",IF(W9=Y9,"△",IF(W9&gt;=Y9,"○","×")))</f>
        <v/>
      </c>
      <c r="Y8" s="103"/>
      <c r="Z8" s="101"/>
      <c r="AA8" s="102" t="str">
        <f t="shared" ref="AA8" si="8">IF(Z9="","",IF(Z9=AB9,"△",IF(Z9&gt;=AB9,"○","×")))</f>
        <v/>
      </c>
      <c r="AB8" s="103"/>
      <c r="AC8" s="101"/>
      <c r="AD8" s="102" t="str">
        <f t="shared" ref="AD8" si="9">IF(AC9="","",IF(AC9=AE9,"△",IF(AC9&gt;=AE9,"○","×")))</f>
        <v/>
      </c>
      <c r="AE8" s="103"/>
      <c r="AF8" s="409" t="str">
        <f>IF(AND($F8="",$L8="",$O8="",$U8="",$X8="",$R8="",$AA8="",$AD8=""),"",COUNTIF($E8:$AE8,"○"))</f>
        <v/>
      </c>
      <c r="AG8" s="389" t="str">
        <f>IF(AND($F8="",$L8="",$O8="",$U8="",$X8="",$R8="",$AA8="",$AD8=""),"",COUNTIF($E8:$AE8,"△"))</f>
        <v/>
      </c>
      <c r="AH8" s="437" t="str">
        <f>IF(AND($F8="",$L8="",$O8="",$U8="",$X8="",$R8="",$AA8="",$AD8=""),"",COUNTIF($E8:$AE8,"×"))</f>
        <v/>
      </c>
      <c r="AI8" s="389" t="str">
        <f>IF(AF8="","",(AF8*3)+(AG8*1))</f>
        <v/>
      </c>
      <c r="AJ8" s="389" t="str">
        <f>IF(AF8="","",SUM(E9,K9,N9,Q9,T9,W9,Z9,AC9))</f>
        <v/>
      </c>
      <c r="AK8" s="385" t="str">
        <f>IF(AF8="","",SUM(G9,M9,P9,S9,V9,Y9,AB9,AE9))</f>
        <v/>
      </c>
      <c r="AL8" s="389" t="str">
        <f>IF(AF8="","",AJ8-AK8)</f>
        <v/>
      </c>
      <c r="AM8" s="369" t="str">
        <f>IF(AN8="","",RANK(AN8,$AN6:$AN23,0))</f>
        <v/>
      </c>
      <c r="AN8" s="304" t="str">
        <f>IF(AL8="","",$AF8*100+$AI8*10+AJ8)</f>
        <v/>
      </c>
      <c r="AO8" s="474"/>
    </row>
    <row r="9" spans="1:41" ht="30" customHeight="1" x14ac:dyDescent="0.25">
      <c r="A9" s="476"/>
      <c r="B9" s="434"/>
      <c r="C9" s="435"/>
      <c r="D9" s="436"/>
      <c r="E9" s="7"/>
      <c r="F9" s="8" t="s">
        <v>16</v>
      </c>
      <c r="G9" s="9"/>
      <c r="H9" s="399"/>
      <c r="I9" s="400"/>
      <c r="J9" s="401"/>
      <c r="K9" s="98" t="str">
        <f>IF(J11="","",J11)</f>
        <v/>
      </c>
      <c r="L9" s="99" t="s">
        <v>16</v>
      </c>
      <c r="M9" s="100" t="str">
        <f>IF(H11="","",H11)</f>
        <v/>
      </c>
      <c r="N9" s="98" t="str">
        <f>IF(J13="","",J13)</f>
        <v/>
      </c>
      <c r="O9" s="99" t="s">
        <v>16</v>
      </c>
      <c r="P9" s="100" t="str">
        <f>IF(H13="","",H13)</f>
        <v/>
      </c>
      <c r="Q9" s="98" t="str">
        <f>IF(J15="","",J15)</f>
        <v/>
      </c>
      <c r="R9" s="99" t="s">
        <v>16</v>
      </c>
      <c r="S9" s="99" t="str">
        <f>IF(H15="","",H15)</f>
        <v/>
      </c>
      <c r="T9" s="98" t="str">
        <f>IF(J17="","",J17)</f>
        <v/>
      </c>
      <c r="U9" s="99" t="s">
        <v>16</v>
      </c>
      <c r="V9" s="100" t="str">
        <f>IF(H17="","",H17)</f>
        <v/>
      </c>
      <c r="W9" s="98" t="str">
        <f>IF(J19="","",J19)</f>
        <v/>
      </c>
      <c r="X9" s="99" t="s">
        <v>16</v>
      </c>
      <c r="Y9" s="100" t="str">
        <f>IF(H19="","",H19)</f>
        <v/>
      </c>
      <c r="Z9" s="98" t="str">
        <f>IF(J21="","",J21)</f>
        <v/>
      </c>
      <c r="AA9" s="99" t="s">
        <v>16</v>
      </c>
      <c r="AB9" s="100" t="str">
        <f>IF(H21="","",H21)</f>
        <v/>
      </c>
      <c r="AC9" s="98" t="str">
        <f>IF(J23="","",J23)</f>
        <v/>
      </c>
      <c r="AD9" s="99" t="s">
        <v>16</v>
      </c>
      <c r="AE9" s="100" t="str">
        <f>IF(H23="","",H23)</f>
        <v/>
      </c>
      <c r="AF9" s="410"/>
      <c r="AG9" s="411"/>
      <c r="AH9" s="438"/>
      <c r="AI9" s="411"/>
      <c r="AJ9" s="405"/>
      <c r="AK9" s="403"/>
      <c r="AL9" s="411"/>
      <c r="AM9" s="415"/>
      <c r="AN9" s="304"/>
      <c r="AO9" s="474"/>
    </row>
    <row r="10" spans="1:41" ht="30" customHeight="1" x14ac:dyDescent="0.25">
      <c r="A10" s="476">
        <v>8</v>
      </c>
      <c r="B10" s="416" t="s">
        <v>198</v>
      </c>
      <c r="C10" s="417"/>
      <c r="D10" s="418"/>
      <c r="E10" s="4"/>
      <c r="F10" s="5" t="str">
        <f>IF(E11="","",IF(E11=G11,"△",IF(E11&gt;=G11,"○","×")))</f>
        <v/>
      </c>
      <c r="G10" s="6"/>
      <c r="H10" s="10"/>
      <c r="I10" s="5" t="str">
        <f>IF(H11="","",IF(H11=J11,"△",IF(H11&gt;=J11,"○","×")))</f>
        <v/>
      </c>
      <c r="J10" s="6"/>
      <c r="K10" s="377"/>
      <c r="L10" s="378"/>
      <c r="M10" s="379"/>
      <c r="N10" s="101"/>
      <c r="O10" s="102" t="str">
        <f>IF(N11="","",IF(N11=P11,"△",IF(N11&gt;=P11,"○","×")))</f>
        <v/>
      </c>
      <c r="P10" s="103"/>
      <c r="Q10" s="101"/>
      <c r="R10" s="102" t="str">
        <f t="shared" ref="R10" si="10">IF(Q11="","",IF(Q11=S11,"△",IF(Q11&gt;=S11,"○","×")))</f>
        <v/>
      </c>
      <c r="S10" s="104"/>
      <c r="T10" s="101"/>
      <c r="U10" s="102" t="str">
        <f t="shared" ref="U10" si="11">IF(T11="","",IF(T11=V11,"△",IF(T11&gt;=V11,"○","×")))</f>
        <v/>
      </c>
      <c r="V10" s="103"/>
      <c r="W10" s="101"/>
      <c r="X10" s="102" t="str">
        <f t="shared" ref="X10" si="12">IF(W11="","",IF(W11=Y11,"△",IF(W11&gt;=Y11,"○","×")))</f>
        <v/>
      </c>
      <c r="Y10" s="103"/>
      <c r="Z10" s="101"/>
      <c r="AA10" s="102" t="str">
        <f t="shared" ref="AA10" si="13">IF(Z11="","",IF(Z11=AB11,"△",IF(Z11&gt;=AB11,"○","×")))</f>
        <v/>
      </c>
      <c r="AB10" s="103"/>
      <c r="AC10" s="101"/>
      <c r="AD10" s="102" t="str">
        <f t="shared" ref="AD10" si="14">IF(AC11="","",IF(AC11=AE11,"△",IF(AC11&gt;=AE11,"○","×")))</f>
        <v/>
      </c>
      <c r="AE10" s="103"/>
      <c r="AF10" s="419" t="str">
        <f>IF(AND($F10="",$I10="",$O10="",$U10="",$X10="",$R10="",$AA10="",$AD10=""),"",COUNTIF($E10:$AE10,"○"))</f>
        <v/>
      </c>
      <c r="AG10" s="421" t="str">
        <f>IF(AND($I10="",$F10="",$O10="",$U10="",$X10="",$R10="",$AA10="",$AD10=""),"",COUNTIF($E10:$AE10,"△"))</f>
        <v/>
      </c>
      <c r="AH10" s="422" t="str">
        <f>IF(AND($I10="",$F10="",$O10="",$U10="",$X10="",$R10="",$AA10="",$AD10=""),"",COUNTIF($E10:$AE10,"×"))</f>
        <v/>
      </c>
      <c r="AI10" s="421" t="str">
        <f>IF(AF10="","",(AF10*3)+(AG10*1))</f>
        <v/>
      </c>
      <c r="AJ10" s="389" t="str">
        <f>IF(AF10="","",SUM(H11,E11,N11,Q11,T11,W11,Z11,AC11))</f>
        <v/>
      </c>
      <c r="AK10" s="385" t="str">
        <f>IF(AF10="","",SUM(J11,G11,P11,S11,V11,Y11,AB11,AE11))</f>
        <v/>
      </c>
      <c r="AL10" s="421" t="str">
        <f>IF(AF10="","",AJ10-AK10)</f>
        <v/>
      </c>
      <c r="AM10" s="369" t="str">
        <f>IF(AN10="","",RANK(AN10,$AN6:$AN23,0))</f>
        <v/>
      </c>
      <c r="AN10" s="304" t="str">
        <f>IF(AL10="","",$AF10*100+$AI10*10+AJ10)</f>
        <v/>
      </c>
    </row>
    <row r="11" spans="1:41" ht="30" customHeight="1" x14ac:dyDescent="0.25">
      <c r="A11" s="476"/>
      <c r="B11" s="396"/>
      <c r="C11" s="397"/>
      <c r="D11" s="398"/>
      <c r="E11" s="7"/>
      <c r="F11" s="8" t="s">
        <v>16</v>
      </c>
      <c r="G11" s="9"/>
      <c r="H11" s="11"/>
      <c r="I11" s="8" t="s">
        <v>16</v>
      </c>
      <c r="J11" s="9"/>
      <c r="K11" s="399"/>
      <c r="L11" s="400"/>
      <c r="M11" s="401"/>
      <c r="N11" s="98" t="str">
        <f>IF(M13="","",M13)</f>
        <v/>
      </c>
      <c r="O11" s="99" t="s">
        <v>16</v>
      </c>
      <c r="P11" s="100" t="str">
        <f>IF(K13="","",K13)</f>
        <v/>
      </c>
      <c r="Q11" s="98" t="str">
        <f>IF(M15="","",M15)</f>
        <v/>
      </c>
      <c r="R11" s="99" t="s">
        <v>16</v>
      </c>
      <c r="S11" s="99" t="str">
        <f>IF(K15="","",K15)</f>
        <v/>
      </c>
      <c r="T11" s="98" t="str">
        <f>IF(M17="","",M17)</f>
        <v/>
      </c>
      <c r="U11" s="99" t="s">
        <v>16</v>
      </c>
      <c r="V11" s="100" t="str">
        <f>IF(K17="","",K17)</f>
        <v/>
      </c>
      <c r="W11" s="98" t="str">
        <f>IF(M19="","",M19)</f>
        <v/>
      </c>
      <c r="X11" s="99" t="s">
        <v>16</v>
      </c>
      <c r="Y11" s="100" t="str">
        <f>IF(K19="","",K19)</f>
        <v/>
      </c>
      <c r="Z11" s="98" t="str">
        <f>IF(M21="","",M21)</f>
        <v/>
      </c>
      <c r="AA11" s="99" t="s">
        <v>16</v>
      </c>
      <c r="AB11" s="100" t="str">
        <f>IF(K21="","",K21)</f>
        <v/>
      </c>
      <c r="AC11" s="98" t="str">
        <f>IF(M23="","",M23)</f>
        <v/>
      </c>
      <c r="AD11" s="99" t="s">
        <v>16</v>
      </c>
      <c r="AE11" s="100" t="str">
        <f>IF(K23="","",K23)</f>
        <v/>
      </c>
      <c r="AF11" s="420"/>
      <c r="AG11" s="405"/>
      <c r="AH11" s="423"/>
      <c r="AI11" s="405"/>
      <c r="AJ11" s="405"/>
      <c r="AK11" s="403"/>
      <c r="AL11" s="405"/>
      <c r="AM11" s="415"/>
      <c r="AN11" s="304"/>
    </row>
    <row r="12" spans="1:41" ht="30" customHeight="1" x14ac:dyDescent="0.25">
      <c r="A12" s="476">
        <v>11</v>
      </c>
      <c r="B12" s="416" t="s">
        <v>199</v>
      </c>
      <c r="C12" s="417"/>
      <c r="D12" s="418"/>
      <c r="E12" s="12"/>
      <c r="F12" s="13" t="str">
        <f>IF(E13="","",IF(E13=G13,"△",IF(E13&gt;=G13,"○","×")))</f>
        <v/>
      </c>
      <c r="G12" s="14"/>
      <c r="H12" s="15"/>
      <c r="I12" s="13" t="str">
        <f>IF(H13="","",IF(H13=J13,"△",IF(H13&gt;=J13,"○","×")))</f>
        <v/>
      </c>
      <c r="J12" s="14"/>
      <c r="K12" s="15"/>
      <c r="L12" s="13" t="str">
        <f>IF(K13="","",IF(K13=M13,"△",IF(K13&gt;=M13,"○","×")))</f>
        <v/>
      </c>
      <c r="M12" s="14"/>
      <c r="N12" s="377"/>
      <c r="O12" s="378"/>
      <c r="P12" s="379"/>
      <c r="Q12" s="101"/>
      <c r="R12" s="102" t="str">
        <f t="shared" ref="R12" si="15">IF(Q13="","",IF(Q13=S13,"△",IF(Q13&gt;=S13,"○","×")))</f>
        <v/>
      </c>
      <c r="S12" s="104"/>
      <c r="T12" s="101"/>
      <c r="U12" s="102" t="str">
        <f t="shared" ref="U12" si="16">IF(T13="","",IF(T13=V13,"△",IF(T13&gt;=V13,"○","×")))</f>
        <v/>
      </c>
      <c r="V12" s="103"/>
      <c r="W12" s="101"/>
      <c r="X12" s="102" t="str">
        <f t="shared" ref="X12" si="17">IF(W13="","",IF(W13=Y13,"△",IF(W13&gt;=Y13,"○","×")))</f>
        <v/>
      </c>
      <c r="Y12" s="103"/>
      <c r="Z12" s="101"/>
      <c r="AA12" s="102" t="str">
        <f t="shared" ref="AA12" si="18">IF(Z13="","",IF(Z13=AB13,"△",IF(Z13&gt;=AB13,"○","×")))</f>
        <v/>
      </c>
      <c r="AB12" s="103"/>
      <c r="AC12" s="101"/>
      <c r="AD12" s="102" t="str">
        <f t="shared" ref="AD12" si="19">IF(AC13="","",IF(AC13=AE13,"△",IF(AC13&gt;=AE13,"○","×")))</f>
        <v/>
      </c>
      <c r="AE12" s="103"/>
      <c r="AF12" s="409" t="str">
        <f>IF(AND($I12="",$L12="",$F12="",$U12="",$X12="",$R12="",$AA12="",$AD12=""),"",COUNTIF($E12:$AE12,"○"))</f>
        <v/>
      </c>
      <c r="AG12" s="389" t="str">
        <f>IF(AND($I12="",$L12="",$F12="",$U12="",$X12="",$R12="",$AA12="",$AD12=""),"",COUNTIF($E12:$AE12,"△"))</f>
        <v/>
      </c>
      <c r="AH12" s="412" t="str">
        <f>IF(AND($I12="",$L12="",$F12="",$U12="",$X12="",$R12="",$AA12="",$AD12=""),"",COUNTIF($E12:$AE12,"×"))</f>
        <v/>
      </c>
      <c r="AI12" s="389" t="str">
        <f>IF(AF12="","",(AF12*3)+(AG12*1))</f>
        <v/>
      </c>
      <c r="AJ12" s="389" t="str">
        <f>IF(AF12="","",SUM(H13,K13,E13,Q13,T13,W13,Z13,AC13))</f>
        <v/>
      </c>
      <c r="AK12" s="385" t="str">
        <f>IF(AF12="","",SUM(J13,M13,G13,S13,V13,Y13,AB13,AE13))</f>
        <v/>
      </c>
      <c r="AL12" s="389" t="str">
        <f>IF(AF12="","",AJ12-AK12)</f>
        <v/>
      </c>
      <c r="AM12" s="369" t="str">
        <f>IF(AN12="","",RANK(AN12,$AN6:$AN23,0))</f>
        <v/>
      </c>
      <c r="AN12" s="304" t="str">
        <f>IF(AL12="","",$AF12*100+$AI12*10+AJ12)</f>
        <v/>
      </c>
    </row>
    <row r="13" spans="1:41" ht="30" customHeight="1" x14ac:dyDescent="0.25">
      <c r="A13" s="476"/>
      <c r="B13" s="396"/>
      <c r="C13" s="397"/>
      <c r="D13" s="398"/>
      <c r="E13" s="7"/>
      <c r="F13" s="8" t="s">
        <v>16</v>
      </c>
      <c r="G13" s="9"/>
      <c r="H13" s="11"/>
      <c r="I13" s="8" t="s">
        <v>16</v>
      </c>
      <c r="J13" s="9"/>
      <c r="K13" s="11"/>
      <c r="L13" s="8" t="s">
        <v>16</v>
      </c>
      <c r="M13" s="9"/>
      <c r="N13" s="399"/>
      <c r="O13" s="400"/>
      <c r="P13" s="401"/>
      <c r="Q13" s="98" t="str">
        <f>IF(P15="","",P15)</f>
        <v/>
      </c>
      <c r="R13" s="99" t="s">
        <v>16</v>
      </c>
      <c r="S13" s="99" t="str">
        <f>IF(N15="","",N15)</f>
        <v/>
      </c>
      <c r="T13" s="98" t="str">
        <f>IF(P17="","",P17)</f>
        <v/>
      </c>
      <c r="U13" s="99" t="s">
        <v>16</v>
      </c>
      <c r="V13" s="100" t="str">
        <f>IF(N17="","",N17)</f>
        <v/>
      </c>
      <c r="W13" s="98" t="str">
        <f>IF(N19="","",P19)</f>
        <v/>
      </c>
      <c r="X13" s="99" t="s">
        <v>16</v>
      </c>
      <c r="Y13" s="100" t="str">
        <f>IF(N19="","",N19)</f>
        <v/>
      </c>
      <c r="Z13" s="98" t="str">
        <f>IF(P21="","",P21)</f>
        <v/>
      </c>
      <c r="AA13" s="99" t="s">
        <v>16</v>
      </c>
      <c r="AB13" s="100" t="str">
        <f>IF(N21="","",N21)</f>
        <v/>
      </c>
      <c r="AC13" s="98" t="str">
        <f>IF(P23="","",P23)</f>
        <v/>
      </c>
      <c r="AD13" s="99" t="s">
        <v>16</v>
      </c>
      <c r="AE13" s="100" t="str">
        <f>IF(N23="","",N23)</f>
        <v/>
      </c>
      <c r="AF13" s="410"/>
      <c r="AG13" s="411"/>
      <c r="AH13" s="413"/>
      <c r="AI13" s="411"/>
      <c r="AJ13" s="405"/>
      <c r="AK13" s="403"/>
      <c r="AL13" s="411"/>
      <c r="AM13" s="415"/>
      <c r="AN13" s="304"/>
    </row>
    <row r="14" spans="1:41" ht="30" customHeight="1" x14ac:dyDescent="0.25">
      <c r="A14" s="476">
        <v>12</v>
      </c>
      <c r="B14" s="416" t="s">
        <v>328</v>
      </c>
      <c r="C14" s="417"/>
      <c r="D14" s="418"/>
      <c r="E14" s="12"/>
      <c r="F14" s="13" t="str">
        <f>IF(E15="","",IF(E15=G15,"△",IF(E15&gt;=G15,"○","×")))</f>
        <v/>
      </c>
      <c r="G14" s="14"/>
      <c r="H14" s="15"/>
      <c r="I14" s="13" t="str">
        <f>IF(H15="","",IF(H15=J15,"△",IF(H15&gt;=J15,"○","×")))</f>
        <v/>
      </c>
      <c r="J14" s="14"/>
      <c r="K14" s="15"/>
      <c r="L14" s="13" t="str">
        <f>IF(K15="","",IF(K15=M15,"△",IF(K15&gt;=M15,"○","×")))</f>
        <v/>
      </c>
      <c r="M14" s="14"/>
      <c r="N14" s="15"/>
      <c r="O14" s="13" t="str">
        <f>IF(N15="","",IF(N15=P15,"△",IF(N15&gt;=P15,"○","×")))</f>
        <v/>
      </c>
      <c r="P14" s="14"/>
      <c r="Q14" s="377"/>
      <c r="R14" s="378"/>
      <c r="S14" s="378"/>
      <c r="T14" s="105"/>
      <c r="U14" s="106" t="str">
        <f t="shared" ref="U14" si="20">IF(T15="","",IF(T15=V15,"△",IF(T15&gt;=V15,"○","×")))</f>
        <v/>
      </c>
      <c r="V14" s="107"/>
      <c r="W14" s="105"/>
      <c r="X14" s="106" t="str">
        <f t="shared" ref="X14" si="21">IF(W15="","",IF(W15=Y15,"△",IF(W15&gt;=Y15,"○","×")))</f>
        <v/>
      </c>
      <c r="Y14" s="107"/>
      <c r="Z14" s="105"/>
      <c r="AA14" s="106" t="str">
        <f t="shared" ref="AA14" si="22">IF(Z15="","",IF(Z15=AB15,"△",IF(Z15&gt;=AB15,"○","×")))</f>
        <v/>
      </c>
      <c r="AB14" s="107"/>
      <c r="AC14" s="105"/>
      <c r="AD14" s="106" t="str">
        <f t="shared" ref="AD14" si="23">IF(AC15="","",IF(AC15=AE15,"△",IF(AC15&gt;=AE15,"○","×")))</f>
        <v/>
      </c>
      <c r="AE14" s="107"/>
      <c r="AF14" s="409" t="str">
        <f>IF(AND($I14="",$L14="",$O14="",$U14="",$X14="",$F14="",$AA14="",$AD14=""),"",COUNTIF($E14:$AE14,"○"))</f>
        <v/>
      </c>
      <c r="AG14" s="389" t="str">
        <f>IF(AND($I14="",$L14="",$O14="",$U14="",$X14="",$F14="",$AA14="",$AD14=""),"",COUNTIF($E14:$AE14,"△"))</f>
        <v/>
      </c>
      <c r="AH14" s="412" t="str">
        <f>IF(AND($I14="",$L14="",$O14="",$U14="",$X14="",$F14="",$AA14="",$AD14=""),"",COUNTIF($E14:$AE14,"×"))</f>
        <v/>
      </c>
      <c r="AI14" s="389" t="str">
        <f>IF(AF14="","",(AF14*3)+(AG14*1))</f>
        <v/>
      </c>
      <c r="AJ14" s="389" t="str">
        <f>IF(AF14="","",SUM(H15,K15,N15,E15,T15,W15,Z15,AC15))</f>
        <v/>
      </c>
      <c r="AK14" s="385" t="str">
        <f>IF(AF14="","",SUM(J15,M15,P15,G15,V15,Y15,AB15,AE15))</f>
        <v/>
      </c>
      <c r="AL14" s="389" t="str">
        <f>IF(AF14="","",AJ14-AK14)</f>
        <v/>
      </c>
      <c r="AM14" s="369" t="str">
        <f>IF(AN14="","",RANK(AN14,$AN6:$AN23,0))</f>
        <v/>
      </c>
      <c r="AN14" s="304" t="str">
        <f>IF(AL14="","",$AF14*100+$AI14*10+AJ14)</f>
        <v/>
      </c>
    </row>
    <row r="15" spans="1:41" ht="30" customHeight="1" x14ac:dyDescent="0.25">
      <c r="A15" s="476"/>
      <c r="B15" s="396"/>
      <c r="C15" s="397"/>
      <c r="D15" s="398"/>
      <c r="E15" s="7"/>
      <c r="F15" s="8" t="s">
        <v>16</v>
      </c>
      <c r="G15" s="9"/>
      <c r="H15" s="11"/>
      <c r="I15" s="8" t="s">
        <v>16</v>
      </c>
      <c r="J15" s="9"/>
      <c r="K15" s="11"/>
      <c r="L15" s="8" t="s">
        <v>16</v>
      </c>
      <c r="M15" s="9"/>
      <c r="N15" s="11"/>
      <c r="O15" s="8" t="s">
        <v>16</v>
      </c>
      <c r="P15" s="9"/>
      <c r="Q15" s="399"/>
      <c r="R15" s="400"/>
      <c r="S15" s="400"/>
      <c r="T15" s="98" t="str">
        <f>IF(S17="","",S17)</f>
        <v/>
      </c>
      <c r="U15" s="99" t="s">
        <v>16</v>
      </c>
      <c r="V15" s="100" t="str">
        <f>IF(Q17="","",Q17)</f>
        <v/>
      </c>
      <c r="W15" s="98" t="str">
        <f>IF(S19="","",S19)</f>
        <v/>
      </c>
      <c r="X15" s="99" t="s">
        <v>16</v>
      </c>
      <c r="Y15" s="100" t="str">
        <f>IF(Q19="","",Q19)</f>
        <v/>
      </c>
      <c r="Z15" s="98" t="str">
        <f>IF(S21="","",S21)</f>
        <v/>
      </c>
      <c r="AA15" s="99" t="s">
        <v>16</v>
      </c>
      <c r="AB15" s="100" t="str">
        <f>IF(Q21="","",Q21)</f>
        <v/>
      </c>
      <c r="AC15" s="98" t="str">
        <f>IF(S23="","",S23)</f>
        <v/>
      </c>
      <c r="AD15" s="99" t="s">
        <v>16</v>
      </c>
      <c r="AE15" s="100" t="str">
        <f>IF(Q23="","",Q23)</f>
        <v/>
      </c>
      <c r="AF15" s="410"/>
      <c r="AG15" s="411"/>
      <c r="AH15" s="413"/>
      <c r="AI15" s="411"/>
      <c r="AJ15" s="405"/>
      <c r="AK15" s="403"/>
      <c r="AL15" s="411"/>
      <c r="AM15" s="415"/>
      <c r="AN15" s="304"/>
    </row>
    <row r="16" spans="1:41" ht="30" customHeight="1" x14ac:dyDescent="0.25">
      <c r="A16" s="476"/>
      <c r="B16" s="416" t="s">
        <v>200</v>
      </c>
      <c r="C16" s="417"/>
      <c r="D16" s="418"/>
      <c r="E16" s="4"/>
      <c r="F16" s="5" t="str">
        <f>IF(E17="","",IF(E17=G17,"△",IF(E17&gt;=G17,"○","×")))</f>
        <v/>
      </c>
      <c r="G16" s="6"/>
      <c r="H16" s="10"/>
      <c r="I16" s="5" t="str">
        <f>IF(H17="","",IF(H17=J17,"△",IF(H17&gt;=J17,"○","×")))</f>
        <v/>
      </c>
      <c r="J16" s="6"/>
      <c r="K16" s="10"/>
      <c r="L16" s="5" t="str">
        <f>IF(K17="","",IF(K17=M17,"△",IF(K17&gt;=M17,"○","×")))</f>
        <v/>
      </c>
      <c r="M16" s="6"/>
      <c r="N16" s="10"/>
      <c r="O16" s="5" t="str">
        <f>IF(N17="","",IF(N17=P17,"△",IF(N17&gt;=P17,"○","×")))</f>
        <v/>
      </c>
      <c r="P16" s="6"/>
      <c r="Q16" s="10"/>
      <c r="R16" s="5" t="str">
        <f>IF(Q17="","",IF(Q17=S17,"△",IF(Q17&gt;=S17,"○","×")))</f>
        <v/>
      </c>
      <c r="S16" s="16"/>
      <c r="T16" s="406"/>
      <c r="U16" s="407"/>
      <c r="V16" s="408"/>
      <c r="W16" s="105"/>
      <c r="X16" s="106" t="str">
        <f t="shared" ref="X16" si="24">IF(W17="","",IF(W17=Y17,"△",IF(W17&gt;=Y17,"○","×")))</f>
        <v/>
      </c>
      <c r="Y16" s="107"/>
      <c r="Z16" s="101"/>
      <c r="AA16" s="102" t="str">
        <f t="shared" ref="AA16" si="25">IF(Z17="","",IF(Z17=AB17,"△",IF(Z17&gt;=AB17,"○","×")))</f>
        <v/>
      </c>
      <c r="AB16" s="103"/>
      <c r="AC16" s="101"/>
      <c r="AD16" s="102" t="str">
        <f t="shared" ref="AD16" si="26">IF(AC17="","",IF(AC17=AE17,"△",IF(AC17&gt;=AE17,"○","×")))</f>
        <v/>
      </c>
      <c r="AE16" s="103"/>
      <c r="AF16" s="419" t="str">
        <f>IF(AND($I16="",$L16="",$O16="",$F16="",$X16="",$R16="",$AA16="",$AD16=""),"",COUNTIF($E16:$AE16,"○"))</f>
        <v/>
      </c>
      <c r="AG16" s="421" t="str">
        <f>IF(AND($I16="",$L16="",$O16="",$F16="",$X16="",$R16="",$AA16="",$AD16=""),"",COUNTIF($E16:$AE16,"△"))</f>
        <v/>
      </c>
      <c r="AH16" s="422" t="str">
        <f>IF(AND($I16="",$L16="",$O16="",$F16="",$X16="",$R16="",$AA16="",$AD16=""),"",COUNTIF($E16:$AE16,"×"))</f>
        <v/>
      </c>
      <c r="AI16" s="421" t="str">
        <f>IF(AF16="","",(AF16*3)+(AG16*1))</f>
        <v/>
      </c>
      <c r="AJ16" s="389" t="str">
        <f>IF(AF16="","",SUM(H17,K17,N17,Q17,E17,W17,Z17,AC17))</f>
        <v/>
      </c>
      <c r="AK16" s="385" t="str">
        <f>IF(AF16="","",SUM(J17,M17,P17,S17,G17,Y17,AB17,AE17))</f>
        <v/>
      </c>
      <c r="AL16" s="421" t="str">
        <f>IF(AF16="","",AJ16-AK16)</f>
        <v/>
      </c>
      <c r="AM16" s="424" t="str">
        <f>IF(AN16="","",RANK(AN16,$AN6:$AN23,0))</f>
        <v/>
      </c>
      <c r="AN16" s="305" t="str">
        <f>IF(AL16="","",$AF16*100+$AI16*10+AJ16)</f>
        <v/>
      </c>
    </row>
    <row r="17" spans="1:41" ht="30" customHeight="1" x14ac:dyDescent="0.25">
      <c r="A17" s="476"/>
      <c r="B17" s="396"/>
      <c r="C17" s="397"/>
      <c r="D17" s="398"/>
      <c r="E17" s="17"/>
      <c r="F17" s="18" t="s">
        <v>16</v>
      </c>
      <c r="G17" s="19"/>
      <c r="H17" s="20"/>
      <c r="I17" s="18" t="s">
        <v>16</v>
      </c>
      <c r="J17" s="19"/>
      <c r="K17" s="20"/>
      <c r="L17" s="18" t="s">
        <v>16</v>
      </c>
      <c r="M17" s="19"/>
      <c r="N17" s="20"/>
      <c r="O17" s="18" t="s">
        <v>16</v>
      </c>
      <c r="P17" s="19"/>
      <c r="Q17" s="20"/>
      <c r="R17" s="18" t="s">
        <v>16</v>
      </c>
      <c r="S17" s="20"/>
      <c r="T17" s="399"/>
      <c r="U17" s="400"/>
      <c r="V17" s="401"/>
      <c r="W17" s="98" t="str">
        <f>IF(V19="","",V19)</f>
        <v/>
      </c>
      <c r="X17" s="99" t="s">
        <v>16</v>
      </c>
      <c r="Y17" s="100" t="str">
        <f>IF(T19="","",T19)</f>
        <v/>
      </c>
      <c r="Z17" s="98" t="str">
        <f>IF(V21="","",V21)</f>
        <v/>
      </c>
      <c r="AA17" s="99" t="s">
        <v>16</v>
      </c>
      <c r="AB17" s="100" t="str">
        <f>IF(T21="","",T21)</f>
        <v/>
      </c>
      <c r="AC17" s="98" t="str">
        <f>IF(V23="","",V23)</f>
        <v/>
      </c>
      <c r="AD17" s="99" t="s">
        <v>16</v>
      </c>
      <c r="AE17" s="100" t="str">
        <f>IF(T23="","",T23)</f>
        <v/>
      </c>
      <c r="AF17" s="420"/>
      <c r="AG17" s="405"/>
      <c r="AH17" s="423"/>
      <c r="AI17" s="405"/>
      <c r="AJ17" s="405"/>
      <c r="AK17" s="403"/>
      <c r="AL17" s="405"/>
      <c r="AM17" s="425"/>
      <c r="AN17" s="305"/>
    </row>
    <row r="18" spans="1:41" ht="30" customHeight="1" x14ac:dyDescent="0.25">
      <c r="A18" s="476"/>
      <c r="B18" s="393" t="s">
        <v>201</v>
      </c>
      <c r="C18" s="394"/>
      <c r="D18" s="395"/>
      <c r="E18" s="12"/>
      <c r="F18" s="13" t="str">
        <f>IF(E19="","",IF(E19=G19,"△",IF(E19&gt;=G19,"○","×")))</f>
        <v/>
      </c>
      <c r="G18" s="21"/>
      <c r="H18" s="29"/>
      <c r="I18" s="13" t="str">
        <f t="shared" ref="I18" si="27">IF(H19="","",IF(H19=J19,"△",IF(H19&gt;=J19,"○","×")))</f>
        <v/>
      </c>
      <c r="J18" s="14"/>
      <c r="K18" s="21"/>
      <c r="L18" s="13" t="str">
        <f t="shared" ref="L18" si="28">IF(K19="","",IF(K19=M19,"△",IF(K19&gt;=M19,"○","×")))</f>
        <v/>
      </c>
      <c r="M18" s="21"/>
      <c r="N18" s="29"/>
      <c r="O18" s="13" t="str">
        <f t="shared" ref="O18" si="29">IF(N19="","",IF(N19=P19,"△",IF(N19&gt;=P19,"○","×")))</f>
        <v/>
      </c>
      <c r="P18" s="14"/>
      <c r="Q18" s="21"/>
      <c r="R18" s="13" t="str">
        <f t="shared" ref="R18" si="30">IF(Q19="","",IF(Q19=S19,"△",IF(Q19&gt;=S19,"○","×")))</f>
        <v/>
      </c>
      <c r="S18" s="14"/>
      <c r="T18" s="21"/>
      <c r="U18" s="13" t="str">
        <f t="shared" ref="U18" si="31">IF(T19="","",IF(T19=V19,"△",IF(T19&gt;=V19,"○","×")))</f>
        <v/>
      </c>
      <c r="V18" s="14"/>
      <c r="W18" s="406"/>
      <c r="X18" s="407"/>
      <c r="Y18" s="408"/>
      <c r="Z18" s="101"/>
      <c r="AA18" s="102" t="str">
        <f t="shared" ref="AA18" si="32">IF(Z19="","",IF(Z19=AB19,"△",IF(Z19&gt;=AB19,"○","×")))</f>
        <v/>
      </c>
      <c r="AB18" s="103"/>
      <c r="AC18" s="101"/>
      <c r="AD18" s="102" t="str">
        <f t="shared" ref="AD18" si="33">IF(AC19="","",IF(AC19=AE19,"△",IF(AC19&gt;=AE19,"○","×")))</f>
        <v/>
      </c>
      <c r="AE18" s="103"/>
      <c r="AF18" s="409" t="str">
        <f>IF(AND($I18="",$L18="",$O18="",$F18="",$U18="",$R18="",$AA18="",$AD18=""),"",COUNTIF($E18:$AE18,"○"))</f>
        <v/>
      </c>
      <c r="AG18" s="389" t="str">
        <f>IF(AND($I18="",$L18="",$O18="",$F18="",$U18="",$R18="",$AA18="",$AD18=""),"",COUNTIF($E18:$AE18,"△"))</f>
        <v/>
      </c>
      <c r="AH18" s="412" t="str">
        <f>IF(AND($I18="",$L18="",$O18="",$F18="",$U18="",$R18="",$AA18="",$AD18=""),"",COUNTIF($E18:$AE18,"×"))</f>
        <v/>
      </c>
      <c r="AI18" s="389" t="str">
        <f>IF(AF18="","",(AF18*3)+(AG18*1))</f>
        <v/>
      </c>
      <c r="AJ18" s="389" t="str">
        <f>IF(AF18="","",SUM(H19,K19,N19,Q19,T19,Z19,E19,AC19))</f>
        <v/>
      </c>
      <c r="AK18" s="385" t="str">
        <f>IF(AF18="","",SUM(J19,M19,P19,S19,V19,G19,AB19,AE19))</f>
        <v/>
      </c>
      <c r="AL18" s="389" t="str">
        <f>IF(AF18="","",AJ18-AK18)</f>
        <v/>
      </c>
      <c r="AM18" s="391" t="str">
        <f>IF(AN18="","",RANK(AN18,$AN6:$AN23,0))</f>
        <v/>
      </c>
      <c r="AN18" s="305" t="str">
        <f>IF(AL18="","",$AF18*100+$AI18*10+AJ18)</f>
        <v/>
      </c>
    </row>
    <row r="19" spans="1:41" ht="30" customHeight="1" x14ac:dyDescent="0.25">
      <c r="A19" s="476"/>
      <c r="B19" s="396"/>
      <c r="C19" s="397"/>
      <c r="D19" s="398"/>
      <c r="E19" s="17"/>
      <c r="F19" s="18" t="s">
        <v>16</v>
      </c>
      <c r="G19" s="20"/>
      <c r="H19" s="23"/>
      <c r="I19" s="8" t="s">
        <v>16</v>
      </c>
      <c r="J19" s="9"/>
      <c r="K19" s="20"/>
      <c r="L19" s="18" t="s">
        <v>16</v>
      </c>
      <c r="M19" s="20"/>
      <c r="N19" s="23"/>
      <c r="O19" s="8" t="s">
        <v>16</v>
      </c>
      <c r="P19" s="9"/>
      <c r="Q19" s="20"/>
      <c r="R19" s="18" t="s">
        <v>16</v>
      </c>
      <c r="S19" s="9"/>
      <c r="T19" s="20"/>
      <c r="U19" s="18" t="s">
        <v>16</v>
      </c>
      <c r="V19" s="19"/>
      <c r="W19" s="399"/>
      <c r="X19" s="400"/>
      <c r="Y19" s="401"/>
      <c r="Z19" s="98" t="str">
        <f>IF(Y21="","",Y21)</f>
        <v/>
      </c>
      <c r="AA19" s="99" t="s">
        <v>16</v>
      </c>
      <c r="AB19" s="100" t="str">
        <f>IF(W21="","",W21)</f>
        <v/>
      </c>
      <c r="AC19" s="98" t="str">
        <f>IF(Y23="","",Y23)</f>
        <v/>
      </c>
      <c r="AD19" s="99" t="s">
        <v>16</v>
      </c>
      <c r="AE19" s="100" t="str">
        <f>IF(Z23="","",Z23)</f>
        <v/>
      </c>
      <c r="AF19" s="410"/>
      <c r="AG19" s="411"/>
      <c r="AH19" s="413"/>
      <c r="AI19" s="411"/>
      <c r="AJ19" s="405"/>
      <c r="AK19" s="403"/>
      <c r="AL19" s="411"/>
      <c r="AM19" s="392"/>
      <c r="AN19" s="305"/>
    </row>
    <row r="20" spans="1:41" ht="30" customHeight="1" x14ac:dyDescent="0.25">
      <c r="A20" s="476"/>
      <c r="B20" s="393" t="s">
        <v>202</v>
      </c>
      <c r="C20" s="394"/>
      <c r="D20" s="395"/>
      <c r="E20" s="12"/>
      <c r="F20" s="13" t="str">
        <f>IF(E21="","",IF(E21=G21,"△",IF(E21&gt;=G21,"○","×")))</f>
        <v/>
      </c>
      <c r="G20" s="14"/>
      <c r="H20" s="15"/>
      <c r="I20" s="13" t="str">
        <f>IF(H21="","",IF(H21=J21,"△",IF(H21&gt;=J21,"○","×")))</f>
        <v/>
      </c>
      <c r="J20" s="14"/>
      <c r="K20" s="15"/>
      <c r="L20" s="13" t="str">
        <f>IF(K21="","",IF(K21=M21,"△",IF(K21&gt;=M21,"○","×")))</f>
        <v/>
      </c>
      <c r="M20" s="14"/>
      <c r="N20" s="15"/>
      <c r="O20" s="13" t="str">
        <f>IF(N21="","",IF(N21=P21,"△",IF(N21&gt;=P21,"○","×")))</f>
        <v/>
      </c>
      <c r="P20" s="14"/>
      <c r="Q20" s="15"/>
      <c r="R20" s="13" t="str">
        <f>IF(Q21="","",IF(Q21=S21,"△",IF(Q21&gt;=S21,"○","×")))</f>
        <v/>
      </c>
      <c r="S20" s="21"/>
      <c r="T20" s="29"/>
      <c r="U20" s="13" t="str">
        <f>IF(T21="","",IF(T21=V21,"△",IF(T21&gt;=V21,"○","×")))</f>
        <v/>
      </c>
      <c r="V20" s="14"/>
      <c r="W20" s="29"/>
      <c r="X20" s="13" t="str">
        <f>IF(W21="","",IF(W21=Y21,"△",IF(W21&gt;=Y21,"○","×")))</f>
        <v/>
      </c>
      <c r="Y20" s="14"/>
      <c r="Z20" s="377"/>
      <c r="AA20" s="378"/>
      <c r="AB20" s="379"/>
      <c r="AC20" s="101"/>
      <c r="AD20" s="102" t="str">
        <f>IF(AC21="","",IF(AC21=AE21,"△",IF(AC21&gt;=AE21,"○","×")))</f>
        <v/>
      </c>
      <c r="AE20" s="103"/>
      <c r="AF20" s="383" t="str">
        <f>IF(AND($I20="",$L20="",$O20="",$U20="",$R20="",$F20="",$X20="",$AD20=""),"",COUNTIF($E20:$AE20,"○"))</f>
        <v/>
      </c>
      <c r="AG20" s="385" t="str">
        <f>IF(AND($I20="",$L20="",$O20="",$U20="",$R20="",$F20="",$X20="",$AD20=""),"",COUNTIF($E20:$AE20,"△"))</f>
        <v/>
      </c>
      <c r="AH20" s="387" t="str">
        <f>IF(AND($I20="",$L20="",$O20="",$U20="",$R20="",$F20="",$X20="",$AD20=""),"",COUNTIF($E20:$AE20,"×"))</f>
        <v/>
      </c>
      <c r="AI20" s="385" t="str">
        <f>IF(AF20="","",(AF20*3)+(AG20*1))</f>
        <v/>
      </c>
      <c r="AJ20" s="389" t="str">
        <f>IF(AF20="","",SUM(H21,K21,N21,Q21,T21,W21,E21,AC21))</f>
        <v/>
      </c>
      <c r="AK20" s="385" t="str">
        <f>IF(AF20="","",SUM(J21,M21,P21,S21,V21,Y21,G21,AE21))</f>
        <v/>
      </c>
      <c r="AL20" s="385" t="str">
        <f>IF(AF20="","",AJ20-AK20)</f>
        <v/>
      </c>
      <c r="AM20" s="391" t="str">
        <f>IF(AN20="","",RANK(AN20,$AN6:$AN23,0))</f>
        <v/>
      </c>
      <c r="AN20" s="305" t="str">
        <f>IF(AL20="","",$AF20*100+$AI20*10+AJ20)</f>
        <v/>
      </c>
      <c r="AO20" s="474"/>
    </row>
    <row r="21" spans="1:41" ht="30" customHeight="1" x14ac:dyDescent="0.25">
      <c r="A21" s="476"/>
      <c r="B21" s="396"/>
      <c r="C21" s="397"/>
      <c r="D21" s="398"/>
      <c r="E21" s="7"/>
      <c r="F21" s="8" t="s">
        <v>16</v>
      </c>
      <c r="G21" s="9"/>
      <c r="H21" s="11"/>
      <c r="I21" s="8" t="s">
        <v>16</v>
      </c>
      <c r="J21" s="9"/>
      <c r="K21" s="11"/>
      <c r="L21" s="8" t="s">
        <v>16</v>
      </c>
      <c r="M21" s="9"/>
      <c r="N21" s="11"/>
      <c r="O21" s="8" t="s">
        <v>16</v>
      </c>
      <c r="P21" s="9"/>
      <c r="Q21" s="11"/>
      <c r="R21" s="8" t="s">
        <v>16</v>
      </c>
      <c r="S21" s="11"/>
      <c r="T21" s="23"/>
      <c r="U21" s="8" t="s">
        <v>16</v>
      </c>
      <c r="V21" s="9"/>
      <c r="W21" s="23"/>
      <c r="X21" s="8" t="s">
        <v>16</v>
      </c>
      <c r="Y21" s="9"/>
      <c r="Z21" s="399"/>
      <c r="AA21" s="400"/>
      <c r="AB21" s="401"/>
      <c r="AC21" s="98" t="str">
        <f>IF(AB23="","",AB23)</f>
        <v/>
      </c>
      <c r="AD21" s="99" t="s">
        <v>16</v>
      </c>
      <c r="AE21" s="100" t="str">
        <f>IF(Z23="","",Z23)</f>
        <v/>
      </c>
      <c r="AF21" s="402"/>
      <c r="AG21" s="403"/>
      <c r="AH21" s="404"/>
      <c r="AI21" s="403"/>
      <c r="AJ21" s="405"/>
      <c r="AK21" s="403"/>
      <c r="AL21" s="403"/>
      <c r="AM21" s="414"/>
      <c r="AN21" s="305"/>
      <c r="AO21" s="474"/>
    </row>
    <row r="22" spans="1:41" ht="30" customHeight="1" x14ac:dyDescent="0.25">
      <c r="A22" s="476" t="s">
        <v>214</v>
      </c>
      <c r="B22" s="371" t="s">
        <v>203</v>
      </c>
      <c r="C22" s="372"/>
      <c r="D22" s="373"/>
      <c r="E22" s="4"/>
      <c r="F22" s="5" t="str">
        <f>IF(E23="","",IF(E23=G23,"△",IF(E23&gt;=G23,"○","×")))</f>
        <v/>
      </c>
      <c r="G22" s="6"/>
      <c r="H22" s="10"/>
      <c r="I22" s="5" t="str">
        <f>IF(H23="","",IF(H23=J23,"△",IF(H23&gt;=J23,"○","×")))</f>
        <v/>
      </c>
      <c r="J22" s="6"/>
      <c r="K22" s="10"/>
      <c r="L22" s="5" t="str">
        <f>IF(K23="","",IF(K23=M23,"△",IF(K23&gt;=M23,"○","×")))</f>
        <v/>
      </c>
      <c r="M22" s="6"/>
      <c r="N22" s="10"/>
      <c r="O22" s="5" t="str">
        <f>IF(N23="","",IF(N23=P23,"△",IF(N23&gt;=P23,"○","×")))</f>
        <v/>
      </c>
      <c r="P22" s="6"/>
      <c r="Q22" s="10"/>
      <c r="R22" s="5" t="str">
        <f>IF(Q23="","",IF(Q23=S23,"△",IF(Q23&gt;=S23,"○","×")))</f>
        <v/>
      </c>
      <c r="S22" s="16"/>
      <c r="T22" s="22"/>
      <c r="U22" s="5" t="str">
        <f>IF(T23="","",IF(T23=V23,"△",IF(T23&gt;=V23,"○","×")))</f>
        <v/>
      </c>
      <c r="V22" s="6"/>
      <c r="W22" s="22"/>
      <c r="X22" s="5" t="str">
        <f>IF(W23="","",IF(W23=Y23,"△",IF(W23&gt;=Y23,"○","×")))</f>
        <v/>
      </c>
      <c r="Y22" s="6"/>
      <c r="Z22" s="10"/>
      <c r="AA22" s="5" t="str">
        <f>IF(Z23="","",IF(Z23=AB23,"△",IF(Z23&gt;=AB23,"○","×")))</f>
        <v/>
      </c>
      <c r="AB22" s="6"/>
      <c r="AC22" s="377"/>
      <c r="AD22" s="378"/>
      <c r="AE22" s="379"/>
      <c r="AF22" s="383" t="str">
        <f>IF(AND($I22="",$L22="",$O22="",$U22="",$R22="",$X22="",$AA22="",$F22=""),"",COUNTIF($E22:$AE22,"○"))</f>
        <v/>
      </c>
      <c r="AG22" s="385" t="str">
        <f>IF(AND($I22="",$L22="",$O22="",$U22="",$R22="",$X22="",$AA22="",$F22=""),"",COUNTIF($E22:$AE22,"△"))</f>
        <v/>
      </c>
      <c r="AH22" s="387" t="str">
        <f>IF(AND($I22="",$L22="",$O22="",$U22="",$R22="",$X22="",$AA22="",$F22=""),"",COUNTIF($E22:$AE22,"×"))</f>
        <v/>
      </c>
      <c r="AI22" s="385" t="str">
        <f>IF(AF22="","",(AF22*3)+(AG22*1))</f>
        <v/>
      </c>
      <c r="AJ22" s="389" t="str">
        <f>IF(AF22="","",SUM(H23,K23,N23,Q23,T23,W23,Z23,E23))</f>
        <v/>
      </c>
      <c r="AK22" s="385" t="str">
        <f>IF(AF22="","",SUM(J23,M23,P23,S23,V23,Y23,AB23,G23))</f>
        <v/>
      </c>
      <c r="AL22" s="385" t="str">
        <f>IF(AF22="","",AJ22-AK22)</f>
        <v/>
      </c>
      <c r="AM22" s="369" t="str">
        <f>IF(AN22="","",RANK(AN22,$AN6:$AN23,0))</f>
        <v/>
      </c>
      <c r="AN22" s="304" t="str">
        <f>IF(AL22="","",$AF22*100+$AI22*10+AJ22)</f>
        <v/>
      </c>
    </row>
    <row r="23" spans="1:41" ht="30" customHeight="1" thickBot="1" x14ac:dyDescent="0.3">
      <c r="A23" s="476"/>
      <c r="B23" s="374"/>
      <c r="C23" s="375"/>
      <c r="D23" s="376"/>
      <c r="E23" s="24"/>
      <c r="F23" s="25" t="s">
        <v>16</v>
      </c>
      <c r="G23" s="26"/>
      <c r="H23" s="27"/>
      <c r="I23" s="25" t="s">
        <v>16</v>
      </c>
      <c r="J23" s="26"/>
      <c r="K23" s="27"/>
      <c r="L23" s="25" t="s">
        <v>16</v>
      </c>
      <c r="M23" s="26"/>
      <c r="N23" s="27"/>
      <c r="O23" s="25" t="s">
        <v>16</v>
      </c>
      <c r="P23" s="26"/>
      <c r="Q23" s="27"/>
      <c r="R23" s="25" t="s">
        <v>16</v>
      </c>
      <c r="S23" s="27"/>
      <c r="T23" s="28"/>
      <c r="U23" s="25" t="s">
        <v>16</v>
      </c>
      <c r="V23" s="26"/>
      <c r="W23" s="28"/>
      <c r="X23" s="25" t="s">
        <v>16</v>
      </c>
      <c r="Y23" s="26"/>
      <c r="Z23" s="27"/>
      <c r="AA23" s="25" t="s">
        <v>16</v>
      </c>
      <c r="AB23" s="26"/>
      <c r="AC23" s="380"/>
      <c r="AD23" s="381"/>
      <c r="AE23" s="382"/>
      <c r="AF23" s="384"/>
      <c r="AG23" s="386"/>
      <c r="AH23" s="388"/>
      <c r="AI23" s="386"/>
      <c r="AJ23" s="390"/>
      <c r="AK23" s="386"/>
      <c r="AL23" s="386"/>
      <c r="AM23" s="370"/>
      <c r="AN23" s="304"/>
    </row>
    <row r="24" spans="1:41" ht="32.1" customHeight="1" thickBot="1" x14ac:dyDescent="0.5"/>
    <row r="25" spans="1:41" ht="32.1" customHeight="1" thickBot="1" x14ac:dyDescent="0.5">
      <c r="B25" s="353" t="s">
        <v>44</v>
      </c>
      <c r="C25" s="354"/>
      <c r="D25" s="354"/>
      <c r="E25" s="355"/>
      <c r="F25" s="179"/>
      <c r="G25" s="356" t="s">
        <v>22</v>
      </c>
      <c r="H25" s="356"/>
      <c r="I25" s="356"/>
      <c r="J25" s="356"/>
      <c r="K25" s="356"/>
      <c r="L25" s="356"/>
      <c r="M25" s="356"/>
      <c r="N25" s="357" t="s">
        <v>23</v>
      </c>
      <c r="O25" s="357"/>
      <c r="P25" s="357"/>
      <c r="Q25" s="357"/>
      <c r="R25" s="357"/>
      <c r="S25" s="357"/>
      <c r="T25" s="357"/>
      <c r="U25" s="357"/>
      <c r="V25" s="358" t="s">
        <v>24</v>
      </c>
      <c r="W25" s="359"/>
      <c r="X25" s="360"/>
      <c r="Y25" s="358" t="s">
        <v>25</v>
      </c>
      <c r="Z25" s="359"/>
      <c r="AA25" s="361"/>
    </row>
    <row r="26" spans="1:41" ht="32.1" customHeight="1" x14ac:dyDescent="0.45">
      <c r="B26" s="334" t="s">
        <v>351</v>
      </c>
      <c r="C26" s="335"/>
      <c r="D26" s="335"/>
      <c r="E26" s="336"/>
      <c r="F26" s="113">
        <v>1</v>
      </c>
      <c r="G26" s="343" t="s">
        <v>26</v>
      </c>
      <c r="H26" s="343"/>
      <c r="I26" s="343"/>
      <c r="J26" s="343"/>
      <c r="K26" s="343"/>
      <c r="L26" s="343"/>
      <c r="M26" s="343"/>
      <c r="N26" s="344" t="s">
        <v>4</v>
      </c>
      <c r="O26" s="345"/>
      <c r="P26" s="345"/>
      <c r="Q26" s="346"/>
      <c r="R26" s="344" t="s">
        <v>203</v>
      </c>
      <c r="S26" s="345"/>
      <c r="T26" s="345"/>
      <c r="U26" s="346"/>
      <c r="V26" s="350" t="s">
        <v>5</v>
      </c>
      <c r="W26" s="348"/>
      <c r="X26" s="349"/>
      <c r="Y26" s="350" t="s">
        <v>6</v>
      </c>
      <c r="Z26" s="348"/>
      <c r="AA26" s="351"/>
    </row>
    <row r="27" spans="1:41" ht="32.1" customHeight="1" x14ac:dyDescent="0.45">
      <c r="B27" s="337"/>
      <c r="C27" s="338"/>
      <c r="D27" s="338"/>
      <c r="E27" s="339"/>
      <c r="F27" s="114">
        <v>2</v>
      </c>
      <c r="G27" s="313" t="s">
        <v>41</v>
      </c>
      <c r="H27" s="313"/>
      <c r="I27" s="313"/>
      <c r="J27" s="313"/>
      <c r="K27" s="313"/>
      <c r="L27" s="313"/>
      <c r="M27" s="313"/>
      <c r="N27" s="314" t="s">
        <v>5</v>
      </c>
      <c r="O27" s="315"/>
      <c r="P27" s="315"/>
      <c r="Q27" s="316"/>
      <c r="R27" s="314" t="s">
        <v>329</v>
      </c>
      <c r="S27" s="315"/>
      <c r="T27" s="315"/>
      <c r="U27" s="316"/>
      <c r="V27" s="320" t="s">
        <v>4</v>
      </c>
      <c r="W27" s="318"/>
      <c r="X27" s="319"/>
      <c r="Y27" s="320" t="s">
        <v>203</v>
      </c>
      <c r="Z27" s="318"/>
      <c r="AA27" s="321"/>
    </row>
    <row r="28" spans="1:41" ht="32.1" customHeight="1" x14ac:dyDescent="0.45">
      <c r="B28" s="337"/>
      <c r="C28" s="338"/>
      <c r="D28" s="338"/>
      <c r="E28" s="339"/>
      <c r="F28" s="115">
        <v>3</v>
      </c>
      <c r="G28" s="313" t="s">
        <v>182</v>
      </c>
      <c r="H28" s="313"/>
      <c r="I28" s="313"/>
      <c r="J28" s="313"/>
      <c r="K28" s="313"/>
      <c r="L28" s="313"/>
      <c r="M28" s="313"/>
      <c r="N28" s="314" t="s">
        <v>328</v>
      </c>
      <c r="O28" s="315"/>
      <c r="P28" s="315"/>
      <c r="Q28" s="316"/>
      <c r="R28" s="314" t="s">
        <v>4</v>
      </c>
      <c r="S28" s="315"/>
      <c r="T28" s="315"/>
      <c r="U28" s="316"/>
      <c r="V28" s="320" t="s">
        <v>203</v>
      </c>
      <c r="W28" s="318"/>
      <c r="X28" s="319"/>
      <c r="Y28" s="318" t="s">
        <v>2</v>
      </c>
      <c r="Z28" s="318"/>
      <c r="AA28" s="321"/>
    </row>
    <row r="29" spans="1:41" ht="32.1" customHeight="1" x14ac:dyDescent="0.45">
      <c r="B29" s="337"/>
      <c r="C29" s="338"/>
      <c r="D29" s="338"/>
      <c r="E29" s="339"/>
      <c r="F29" s="116">
        <v>4</v>
      </c>
      <c r="G29" s="303" t="s">
        <v>326</v>
      </c>
      <c r="H29" s="303"/>
      <c r="I29" s="303"/>
      <c r="J29" s="303"/>
      <c r="K29" s="303"/>
      <c r="L29" s="303"/>
      <c r="M29" s="303"/>
      <c r="N29" s="306" t="s">
        <v>120</v>
      </c>
      <c r="O29" s="307"/>
      <c r="P29" s="307"/>
      <c r="Q29" s="308"/>
      <c r="R29" s="314" t="s">
        <v>5</v>
      </c>
      <c r="S29" s="315"/>
      <c r="T29" s="315"/>
      <c r="U29" s="316"/>
      <c r="V29" s="309" t="s">
        <v>328</v>
      </c>
      <c r="W29" s="310"/>
      <c r="X29" s="311"/>
      <c r="Y29" s="309" t="s">
        <v>4</v>
      </c>
      <c r="Z29" s="310"/>
      <c r="AA29" s="312"/>
    </row>
    <row r="30" spans="1:41" ht="32.1" customHeight="1" thickBot="1" x14ac:dyDescent="0.5">
      <c r="B30" s="337"/>
      <c r="C30" s="338"/>
      <c r="D30" s="338"/>
      <c r="E30" s="339"/>
      <c r="F30" s="115">
        <v>5</v>
      </c>
      <c r="G30" s="313" t="s">
        <v>327</v>
      </c>
      <c r="H30" s="313"/>
      <c r="I30" s="313"/>
      <c r="J30" s="313"/>
      <c r="K30" s="313"/>
      <c r="L30" s="313"/>
      <c r="M30" s="313"/>
      <c r="N30" s="306" t="s">
        <v>200</v>
      </c>
      <c r="O30" s="307"/>
      <c r="P30" s="307"/>
      <c r="Q30" s="308"/>
      <c r="R30" s="314" t="s">
        <v>328</v>
      </c>
      <c r="S30" s="315"/>
      <c r="T30" s="315"/>
      <c r="U30" s="316"/>
      <c r="V30" s="309" t="s">
        <v>120</v>
      </c>
      <c r="W30" s="310"/>
      <c r="X30" s="311"/>
      <c r="Y30" s="309" t="s">
        <v>5</v>
      </c>
      <c r="Z30" s="310"/>
      <c r="AA30" s="312"/>
    </row>
    <row r="31" spans="1:41" ht="32.1" customHeight="1" thickBot="1" x14ac:dyDescent="0.5">
      <c r="B31" s="353" t="s">
        <v>45</v>
      </c>
      <c r="C31" s="354"/>
      <c r="D31" s="354"/>
      <c r="E31" s="355"/>
      <c r="F31" s="179"/>
      <c r="G31" s="356" t="s">
        <v>22</v>
      </c>
      <c r="H31" s="356"/>
      <c r="I31" s="356"/>
      <c r="J31" s="356"/>
      <c r="K31" s="356"/>
      <c r="L31" s="356"/>
      <c r="M31" s="356"/>
      <c r="N31" s="357" t="s">
        <v>23</v>
      </c>
      <c r="O31" s="357"/>
      <c r="P31" s="357"/>
      <c r="Q31" s="357"/>
      <c r="R31" s="357"/>
      <c r="S31" s="357"/>
      <c r="T31" s="357"/>
      <c r="U31" s="357"/>
      <c r="V31" s="358" t="s">
        <v>24</v>
      </c>
      <c r="W31" s="359"/>
      <c r="X31" s="360"/>
      <c r="Y31" s="358" t="s">
        <v>25</v>
      </c>
      <c r="Z31" s="359"/>
      <c r="AA31" s="361"/>
    </row>
    <row r="32" spans="1:41" ht="32.1" customHeight="1" x14ac:dyDescent="0.45">
      <c r="B32" s="334" t="s">
        <v>352</v>
      </c>
      <c r="C32" s="335"/>
      <c r="D32" s="335"/>
      <c r="E32" s="336"/>
      <c r="F32" s="113">
        <v>1</v>
      </c>
      <c r="G32" s="343" t="s">
        <v>26</v>
      </c>
      <c r="H32" s="343"/>
      <c r="I32" s="343"/>
      <c r="J32" s="343"/>
      <c r="K32" s="343"/>
      <c r="L32" s="343"/>
      <c r="M32" s="343"/>
      <c r="N32" s="344" t="s">
        <v>1</v>
      </c>
      <c r="O32" s="345"/>
      <c r="P32" s="345"/>
      <c r="Q32" s="346"/>
      <c r="R32" s="344" t="s">
        <v>120</v>
      </c>
      <c r="S32" s="345"/>
      <c r="T32" s="345"/>
      <c r="U32" s="346"/>
      <c r="V32" s="350" t="s">
        <v>2</v>
      </c>
      <c r="W32" s="348"/>
      <c r="X32" s="349"/>
      <c r="Y32" s="350" t="s">
        <v>200</v>
      </c>
      <c r="Z32" s="348"/>
      <c r="AA32" s="351"/>
    </row>
    <row r="33" spans="2:27" ht="32.1" customHeight="1" x14ac:dyDescent="0.45">
      <c r="B33" s="337"/>
      <c r="C33" s="338"/>
      <c r="D33" s="338"/>
      <c r="E33" s="339"/>
      <c r="F33" s="114">
        <v>2</v>
      </c>
      <c r="G33" s="313" t="s">
        <v>41</v>
      </c>
      <c r="H33" s="313"/>
      <c r="I33" s="313"/>
      <c r="J33" s="313"/>
      <c r="K33" s="313"/>
      <c r="L33" s="313"/>
      <c r="M33" s="313"/>
      <c r="N33" s="314" t="s">
        <v>2</v>
      </c>
      <c r="O33" s="315"/>
      <c r="P33" s="315"/>
      <c r="Q33" s="316"/>
      <c r="R33" s="314" t="s">
        <v>200</v>
      </c>
      <c r="S33" s="315"/>
      <c r="T33" s="315"/>
      <c r="U33" s="316"/>
      <c r="V33" s="320" t="s">
        <v>1</v>
      </c>
      <c r="W33" s="318"/>
      <c r="X33" s="319"/>
      <c r="Y33" s="320" t="s">
        <v>328</v>
      </c>
      <c r="Z33" s="318"/>
      <c r="AA33" s="321"/>
    </row>
    <row r="34" spans="2:27" ht="32.1" customHeight="1" x14ac:dyDescent="0.45">
      <c r="B34" s="337"/>
      <c r="C34" s="338"/>
      <c r="D34" s="338"/>
      <c r="E34" s="339"/>
      <c r="F34" s="115">
        <v>3</v>
      </c>
      <c r="G34" s="313" t="s">
        <v>182</v>
      </c>
      <c r="H34" s="313"/>
      <c r="I34" s="313"/>
      <c r="J34" s="313"/>
      <c r="K34" s="313"/>
      <c r="L34" s="313"/>
      <c r="M34" s="313"/>
      <c r="N34" s="314" t="s">
        <v>203</v>
      </c>
      <c r="O34" s="315"/>
      <c r="P34" s="315"/>
      <c r="Q34" s="316"/>
      <c r="R34" s="314" t="s">
        <v>1</v>
      </c>
      <c r="S34" s="315"/>
      <c r="T34" s="315"/>
      <c r="U34" s="316"/>
      <c r="V34" s="320" t="s">
        <v>6</v>
      </c>
      <c r="W34" s="318"/>
      <c r="X34" s="319"/>
      <c r="Y34" s="320" t="s">
        <v>120</v>
      </c>
      <c r="Z34" s="318"/>
      <c r="AA34" s="321"/>
    </row>
    <row r="35" spans="2:27" ht="32.1" customHeight="1" x14ac:dyDescent="0.45">
      <c r="B35" s="337"/>
      <c r="C35" s="338"/>
      <c r="D35" s="338"/>
      <c r="E35" s="339"/>
      <c r="F35" s="116">
        <v>4</v>
      </c>
      <c r="G35" s="303" t="s">
        <v>326</v>
      </c>
      <c r="H35" s="303"/>
      <c r="I35" s="303"/>
      <c r="J35" s="303"/>
      <c r="K35" s="303"/>
      <c r="L35" s="303"/>
      <c r="M35" s="303"/>
      <c r="N35" s="314" t="s">
        <v>6</v>
      </c>
      <c r="O35" s="315"/>
      <c r="P35" s="315"/>
      <c r="Q35" s="316"/>
      <c r="R35" s="314" t="s">
        <v>2</v>
      </c>
      <c r="S35" s="315"/>
      <c r="T35" s="315"/>
      <c r="U35" s="316"/>
      <c r="V35" s="320" t="s">
        <v>200</v>
      </c>
      <c r="W35" s="318"/>
      <c r="X35" s="319"/>
      <c r="Y35" s="320" t="s">
        <v>1</v>
      </c>
      <c r="Z35" s="318"/>
      <c r="AA35" s="321"/>
    </row>
    <row r="36" spans="2:27" ht="32.1" customHeight="1" thickBot="1" x14ac:dyDescent="0.5">
      <c r="B36" s="340"/>
      <c r="C36" s="341"/>
      <c r="D36" s="341"/>
      <c r="E36" s="342"/>
      <c r="F36" s="146">
        <v>5</v>
      </c>
      <c r="G36" s="325" t="s">
        <v>327</v>
      </c>
      <c r="H36" s="325"/>
      <c r="I36" s="325"/>
      <c r="J36" s="325"/>
      <c r="K36" s="325"/>
      <c r="L36" s="325"/>
      <c r="M36" s="325"/>
      <c r="N36" s="326"/>
      <c r="O36" s="327"/>
      <c r="P36" s="327"/>
      <c r="Q36" s="328"/>
      <c r="R36" s="326"/>
      <c r="S36" s="327"/>
      <c r="T36" s="327"/>
      <c r="U36" s="328"/>
      <c r="V36" s="330"/>
      <c r="W36" s="331"/>
      <c r="X36" s="332"/>
      <c r="Y36" s="330"/>
      <c r="Z36" s="331"/>
      <c r="AA36" s="333"/>
    </row>
    <row r="37" spans="2:27" ht="32.1" customHeight="1" thickBot="1" x14ac:dyDescent="0.5">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row>
    <row r="38" spans="2:27" ht="32.1" customHeight="1" thickBot="1" x14ac:dyDescent="0.5">
      <c r="B38" s="353" t="s">
        <v>44</v>
      </c>
      <c r="C38" s="354"/>
      <c r="D38" s="354"/>
      <c r="E38" s="355"/>
      <c r="F38" s="179"/>
      <c r="G38" s="356" t="s">
        <v>22</v>
      </c>
      <c r="H38" s="356"/>
      <c r="I38" s="356"/>
      <c r="J38" s="356"/>
      <c r="K38" s="356"/>
      <c r="L38" s="356"/>
      <c r="M38" s="356"/>
      <c r="N38" s="357" t="s">
        <v>23</v>
      </c>
      <c r="O38" s="357"/>
      <c r="P38" s="357"/>
      <c r="Q38" s="357"/>
      <c r="R38" s="357"/>
      <c r="S38" s="357"/>
      <c r="T38" s="357"/>
      <c r="U38" s="357"/>
      <c r="V38" s="358" t="s">
        <v>24</v>
      </c>
      <c r="W38" s="359"/>
      <c r="X38" s="360"/>
      <c r="Y38" s="358" t="s">
        <v>25</v>
      </c>
      <c r="Z38" s="359"/>
      <c r="AA38" s="361"/>
    </row>
    <row r="39" spans="2:27" ht="32.1" customHeight="1" x14ac:dyDescent="0.45">
      <c r="B39" s="334" t="s">
        <v>353</v>
      </c>
      <c r="C39" s="335"/>
      <c r="D39" s="335"/>
      <c r="E39" s="336"/>
      <c r="F39" s="113">
        <v>1</v>
      </c>
      <c r="G39" s="343" t="s">
        <v>26</v>
      </c>
      <c r="H39" s="343"/>
      <c r="I39" s="343"/>
      <c r="J39" s="343"/>
      <c r="K39" s="343"/>
      <c r="L39" s="343"/>
      <c r="M39" s="343"/>
      <c r="N39" s="344" t="s">
        <v>5</v>
      </c>
      <c r="O39" s="345"/>
      <c r="P39" s="345"/>
      <c r="Q39" s="346"/>
      <c r="R39" s="344" t="s">
        <v>203</v>
      </c>
      <c r="S39" s="345"/>
      <c r="T39" s="345"/>
      <c r="U39" s="346"/>
      <c r="V39" s="350" t="s">
        <v>4</v>
      </c>
      <c r="W39" s="348"/>
      <c r="X39" s="349"/>
      <c r="Y39" s="350" t="s">
        <v>120</v>
      </c>
      <c r="Z39" s="348"/>
      <c r="AA39" s="351"/>
    </row>
    <row r="40" spans="2:27" ht="32.1" customHeight="1" x14ac:dyDescent="0.45">
      <c r="B40" s="337"/>
      <c r="C40" s="338"/>
      <c r="D40" s="338"/>
      <c r="E40" s="339"/>
      <c r="F40" s="114">
        <v>2</v>
      </c>
      <c r="G40" s="313" t="s">
        <v>41</v>
      </c>
      <c r="H40" s="313"/>
      <c r="I40" s="313"/>
      <c r="J40" s="313"/>
      <c r="K40" s="313"/>
      <c r="L40" s="313"/>
      <c r="M40" s="313"/>
      <c r="N40" s="314" t="s">
        <v>4</v>
      </c>
      <c r="O40" s="315"/>
      <c r="P40" s="315"/>
      <c r="Q40" s="316"/>
      <c r="R40" s="314" t="s">
        <v>120</v>
      </c>
      <c r="S40" s="315"/>
      <c r="T40" s="315"/>
      <c r="U40" s="316"/>
      <c r="V40" s="320" t="s">
        <v>200</v>
      </c>
      <c r="W40" s="318"/>
      <c r="X40" s="319"/>
      <c r="Y40" s="320" t="s">
        <v>328</v>
      </c>
      <c r="Z40" s="318"/>
      <c r="AA40" s="321"/>
    </row>
    <row r="41" spans="2:27" ht="32.1" customHeight="1" x14ac:dyDescent="0.45">
      <c r="B41" s="337"/>
      <c r="C41" s="338"/>
      <c r="D41" s="338"/>
      <c r="E41" s="339"/>
      <c r="F41" s="115">
        <v>3</v>
      </c>
      <c r="G41" s="313" t="s">
        <v>182</v>
      </c>
      <c r="H41" s="313"/>
      <c r="I41" s="313"/>
      <c r="J41" s="313"/>
      <c r="K41" s="313"/>
      <c r="L41" s="313"/>
      <c r="M41" s="313"/>
      <c r="N41" s="306" t="s">
        <v>120</v>
      </c>
      <c r="O41" s="307"/>
      <c r="P41" s="307"/>
      <c r="Q41" s="308"/>
      <c r="R41" s="314" t="s">
        <v>200</v>
      </c>
      <c r="S41" s="315"/>
      <c r="T41" s="315"/>
      <c r="U41" s="316"/>
      <c r="V41" s="320" t="s">
        <v>6</v>
      </c>
      <c r="W41" s="318"/>
      <c r="X41" s="319"/>
      <c r="Y41" s="320" t="s">
        <v>5</v>
      </c>
      <c r="Z41" s="318"/>
      <c r="AA41" s="321"/>
    </row>
    <row r="42" spans="2:27" ht="32.1" customHeight="1" x14ac:dyDescent="0.45">
      <c r="B42" s="337"/>
      <c r="C42" s="338"/>
      <c r="D42" s="338"/>
      <c r="E42" s="339"/>
      <c r="F42" s="116">
        <v>4</v>
      </c>
      <c r="G42" s="303" t="s">
        <v>326</v>
      </c>
      <c r="H42" s="303"/>
      <c r="I42" s="303"/>
      <c r="J42" s="303"/>
      <c r="K42" s="303"/>
      <c r="L42" s="303"/>
      <c r="M42" s="303"/>
      <c r="N42" s="314" t="s">
        <v>328</v>
      </c>
      <c r="O42" s="315"/>
      <c r="P42" s="315"/>
      <c r="Q42" s="316"/>
      <c r="R42" s="314" t="s">
        <v>5</v>
      </c>
      <c r="S42" s="315"/>
      <c r="T42" s="315"/>
      <c r="U42" s="316"/>
      <c r="V42" s="309" t="s">
        <v>120</v>
      </c>
      <c r="W42" s="310"/>
      <c r="X42" s="311"/>
      <c r="Y42" s="320" t="s">
        <v>4</v>
      </c>
      <c r="Z42" s="318"/>
      <c r="AA42" s="321"/>
    </row>
    <row r="43" spans="2:27" ht="32.1" customHeight="1" thickBot="1" x14ac:dyDescent="0.5">
      <c r="B43" s="337"/>
      <c r="C43" s="338"/>
      <c r="D43" s="338"/>
      <c r="E43" s="339"/>
      <c r="F43" s="115">
        <v>5</v>
      </c>
      <c r="G43" s="313" t="s">
        <v>327</v>
      </c>
      <c r="H43" s="313"/>
      <c r="I43" s="313"/>
      <c r="J43" s="313"/>
      <c r="K43" s="313"/>
      <c r="L43" s="313"/>
      <c r="M43" s="313"/>
      <c r="N43" s="314" t="s">
        <v>6</v>
      </c>
      <c r="O43" s="315"/>
      <c r="P43" s="315"/>
      <c r="Q43" s="316"/>
      <c r="R43" s="314" t="s">
        <v>4</v>
      </c>
      <c r="S43" s="315"/>
      <c r="T43" s="315"/>
      <c r="U43" s="316"/>
      <c r="V43" s="309" t="s">
        <v>5</v>
      </c>
      <c r="W43" s="310"/>
      <c r="X43" s="311"/>
      <c r="Y43" s="309" t="s">
        <v>200</v>
      </c>
      <c r="Z43" s="310"/>
      <c r="AA43" s="312"/>
    </row>
    <row r="44" spans="2:27" ht="32.1" customHeight="1" thickBot="1" x14ac:dyDescent="0.5">
      <c r="B44" s="353" t="s">
        <v>45</v>
      </c>
      <c r="C44" s="354"/>
      <c r="D44" s="354"/>
      <c r="E44" s="355"/>
      <c r="F44" s="179"/>
      <c r="G44" s="356" t="s">
        <v>22</v>
      </c>
      <c r="H44" s="356"/>
      <c r="I44" s="356"/>
      <c r="J44" s="356"/>
      <c r="K44" s="356"/>
      <c r="L44" s="356"/>
      <c r="M44" s="356"/>
      <c r="N44" s="357" t="s">
        <v>23</v>
      </c>
      <c r="O44" s="357"/>
      <c r="P44" s="357"/>
      <c r="Q44" s="357"/>
      <c r="R44" s="357"/>
      <c r="S44" s="357"/>
      <c r="T44" s="357"/>
      <c r="U44" s="357"/>
      <c r="V44" s="358" t="s">
        <v>24</v>
      </c>
      <c r="W44" s="359"/>
      <c r="X44" s="360"/>
      <c r="Y44" s="358" t="s">
        <v>25</v>
      </c>
      <c r="Z44" s="359"/>
      <c r="AA44" s="361"/>
    </row>
    <row r="45" spans="2:27" ht="32.1" customHeight="1" x14ac:dyDescent="0.45">
      <c r="B45" s="334" t="s">
        <v>354</v>
      </c>
      <c r="C45" s="335"/>
      <c r="D45" s="335"/>
      <c r="E45" s="336"/>
      <c r="F45" s="113">
        <v>1</v>
      </c>
      <c r="G45" s="343" t="s">
        <v>26</v>
      </c>
      <c r="H45" s="343"/>
      <c r="I45" s="343"/>
      <c r="J45" s="343"/>
      <c r="K45" s="343"/>
      <c r="L45" s="343"/>
      <c r="M45" s="343"/>
      <c r="N45" s="323" t="s">
        <v>2</v>
      </c>
      <c r="O45" s="297"/>
      <c r="P45" s="297"/>
      <c r="Q45" s="324"/>
      <c r="R45" s="323" t="s">
        <v>328</v>
      </c>
      <c r="S45" s="297"/>
      <c r="T45" s="297"/>
      <c r="U45" s="324"/>
      <c r="V45" s="350" t="s">
        <v>1</v>
      </c>
      <c r="W45" s="348"/>
      <c r="X45" s="349"/>
      <c r="Y45" s="350" t="s">
        <v>6</v>
      </c>
      <c r="Z45" s="348"/>
      <c r="AA45" s="351"/>
    </row>
    <row r="46" spans="2:27" ht="32.1" customHeight="1" x14ac:dyDescent="0.45">
      <c r="B46" s="337"/>
      <c r="C46" s="338"/>
      <c r="D46" s="338"/>
      <c r="E46" s="339"/>
      <c r="F46" s="114">
        <v>2</v>
      </c>
      <c r="G46" s="313" t="s">
        <v>41</v>
      </c>
      <c r="H46" s="313"/>
      <c r="I46" s="313"/>
      <c r="J46" s="313"/>
      <c r="K46" s="313"/>
      <c r="L46" s="313"/>
      <c r="M46" s="313"/>
      <c r="N46" s="314" t="s">
        <v>1</v>
      </c>
      <c r="O46" s="315"/>
      <c r="P46" s="315"/>
      <c r="Q46" s="316"/>
      <c r="R46" s="314" t="s">
        <v>6</v>
      </c>
      <c r="S46" s="315"/>
      <c r="T46" s="315"/>
      <c r="U46" s="316"/>
      <c r="V46" s="320" t="s">
        <v>2</v>
      </c>
      <c r="W46" s="318"/>
      <c r="X46" s="319"/>
      <c r="Y46" s="320" t="s">
        <v>203</v>
      </c>
      <c r="Z46" s="318"/>
      <c r="AA46" s="321"/>
    </row>
    <row r="47" spans="2:27" ht="32.1" customHeight="1" x14ac:dyDescent="0.45">
      <c r="B47" s="337"/>
      <c r="C47" s="338"/>
      <c r="D47" s="338"/>
      <c r="E47" s="339"/>
      <c r="F47" s="115">
        <v>3</v>
      </c>
      <c r="G47" s="313" t="s">
        <v>182</v>
      </c>
      <c r="H47" s="313"/>
      <c r="I47" s="313"/>
      <c r="J47" s="313"/>
      <c r="K47" s="313"/>
      <c r="L47" s="313"/>
      <c r="M47" s="313"/>
      <c r="N47" s="314" t="s">
        <v>203</v>
      </c>
      <c r="O47" s="315"/>
      <c r="P47" s="315"/>
      <c r="Q47" s="316"/>
      <c r="R47" s="314" t="s">
        <v>2</v>
      </c>
      <c r="S47" s="315"/>
      <c r="T47" s="315"/>
      <c r="U47" s="316"/>
      <c r="V47" s="320" t="s">
        <v>328</v>
      </c>
      <c r="W47" s="318"/>
      <c r="X47" s="319"/>
      <c r="Y47" s="320" t="s">
        <v>1</v>
      </c>
      <c r="Z47" s="318"/>
      <c r="AA47" s="321"/>
    </row>
    <row r="48" spans="2:27" ht="32.1" customHeight="1" x14ac:dyDescent="0.45">
      <c r="B48" s="337"/>
      <c r="C48" s="338"/>
      <c r="D48" s="338"/>
      <c r="E48" s="339"/>
      <c r="F48" s="116">
        <v>4</v>
      </c>
      <c r="G48" s="303" t="s">
        <v>326</v>
      </c>
      <c r="H48" s="303"/>
      <c r="I48" s="303"/>
      <c r="J48" s="303"/>
      <c r="K48" s="303"/>
      <c r="L48" s="303"/>
      <c r="M48" s="303"/>
      <c r="N48" s="306" t="s">
        <v>200</v>
      </c>
      <c r="O48" s="307"/>
      <c r="P48" s="307"/>
      <c r="Q48" s="308"/>
      <c r="R48" s="306" t="s">
        <v>1</v>
      </c>
      <c r="S48" s="307"/>
      <c r="T48" s="307"/>
      <c r="U48" s="308"/>
      <c r="V48" s="320" t="s">
        <v>203</v>
      </c>
      <c r="W48" s="318"/>
      <c r="X48" s="319"/>
      <c r="Y48" s="309" t="s">
        <v>2</v>
      </c>
      <c r="Z48" s="310"/>
      <c r="AA48" s="312"/>
    </row>
    <row r="49" spans="2:27" ht="32.1" customHeight="1" thickBot="1" x14ac:dyDescent="0.5">
      <c r="B49" s="340"/>
      <c r="C49" s="341"/>
      <c r="D49" s="341"/>
      <c r="E49" s="342"/>
      <c r="F49" s="146">
        <v>5</v>
      </c>
      <c r="G49" s="325" t="s">
        <v>327</v>
      </c>
      <c r="H49" s="325"/>
      <c r="I49" s="325"/>
      <c r="J49" s="325"/>
      <c r="K49" s="325"/>
      <c r="L49" s="325"/>
      <c r="M49" s="325"/>
      <c r="N49" s="326"/>
      <c r="O49" s="327"/>
      <c r="P49" s="327"/>
      <c r="Q49" s="328"/>
      <c r="R49" s="326"/>
      <c r="S49" s="327"/>
      <c r="T49" s="327"/>
      <c r="U49" s="328"/>
      <c r="V49" s="330"/>
      <c r="W49" s="331"/>
      <c r="X49" s="332"/>
      <c r="Y49" s="330"/>
      <c r="Z49" s="331"/>
      <c r="AA49" s="333"/>
    </row>
    <row r="50" spans="2:27" ht="32.1" customHeight="1" x14ac:dyDescent="0.45">
      <c r="B50" s="292"/>
      <c r="C50" s="292"/>
      <c r="D50" s="292"/>
      <c r="E50" s="292"/>
      <c r="F50" s="293"/>
      <c r="G50" s="297"/>
      <c r="H50" s="297"/>
      <c r="I50" s="297"/>
      <c r="J50" s="297"/>
      <c r="K50" s="297"/>
      <c r="L50" s="297"/>
      <c r="M50" s="297"/>
      <c r="N50" s="297"/>
      <c r="O50" s="297"/>
      <c r="P50" s="297"/>
      <c r="Q50" s="297"/>
      <c r="R50" s="297"/>
      <c r="S50" s="297"/>
      <c r="T50" s="297"/>
      <c r="U50" s="297"/>
      <c r="V50" s="298"/>
      <c r="W50" s="298"/>
      <c r="X50" s="298"/>
      <c r="Y50" s="298"/>
      <c r="Z50" s="298"/>
      <c r="AA50" s="298"/>
    </row>
    <row r="51" spans="2:27" ht="32.1" customHeight="1" thickBot="1" x14ac:dyDescent="0.5">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row>
    <row r="52" spans="2:27" ht="32.1" customHeight="1" thickBot="1" x14ac:dyDescent="0.5">
      <c r="B52" s="353" t="s">
        <v>111</v>
      </c>
      <c r="C52" s="354"/>
      <c r="D52" s="354"/>
      <c r="E52" s="355"/>
      <c r="F52" s="179"/>
      <c r="G52" s="356" t="s">
        <v>22</v>
      </c>
      <c r="H52" s="356"/>
      <c r="I52" s="356"/>
      <c r="J52" s="356"/>
      <c r="K52" s="356"/>
      <c r="L52" s="356"/>
      <c r="M52" s="356"/>
      <c r="N52" s="357" t="s">
        <v>23</v>
      </c>
      <c r="O52" s="357"/>
      <c r="P52" s="357"/>
      <c r="Q52" s="357"/>
      <c r="R52" s="357"/>
      <c r="S52" s="357"/>
      <c r="T52" s="357"/>
      <c r="U52" s="357"/>
      <c r="V52" s="358" t="s">
        <v>24</v>
      </c>
      <c r="W52" s="359"/>
      <c r="X52" s="360"/>
      <c r="Y52" s="358" t="s">
        <v>25</v>
      </c>
      <c r="Z52" s="359"/>
      <c r="AA52" s="361"/>
    </row>
    <row r="53" spans="2:27" ht="32.1" customHeight="1" x14ac:dyDescent="0.45">
      <c r="B53" s="334" t="s">
        <v>240</v>
      </c>
      <c r="C53" s="335"/>
      <c r="D53" s="335"/>
      <c r="E53" s="336"/>
      <c r="F53" s="181">
        <v>1</v>
      </c>
      <c r="G53" s="322" t="s">
        <v>126</v>
      </c>
      <c r="H53" s="322"/>
      <c r="I53" s="322"/>
      <c r="J53" s="322"/>
      <c r="K53" s="322"/>
      <c r="L53" s="322"/>
      <c r="M53" s="322"/>
      <c r="N53" s="344"/>
      <c r="O53" s="345"/>
      <c r="P53" s="345"/>
      <c r="Q53" s="346"/>
      <c r="R53" s="344"/>
      <c r="S53" s="345"/>
      <c r="T53" s="345"/>
      <c r="U53" s="346"/>
      <c r="V53" s="350"/>
      <c r="W53" s="348"/>
      <c r="X53" s="349"/>
      <c r="Y53" s="350"/>
      <c r="Z53" s="348"/>
      <c r="AA53" s="351"/>
    </row>
    <row r="54" spans="2:27" ht="32.1" customHeight="1" thickBot="1" x14ac:dyDescent="0.5">
      <c r="B54" s="337"/>
      <c r="C54" s="338"/>
      <c r="D54" s="338"/>
      <c r="E54" s="339"/>
      <c r="F54" s="146">
        <v>1</v>
      </c>
      <c r="G54" s="325" t="s">
        <v>142</v>
      </c>
      <c r="H54" s="325"/>
      <c r="I54" s="325"/>
      <c r="J54" s="325"/>
      <c r="K54" s="325"/>
      <c r="L54" s="325"/>
      <c r="M54" s="325"/>
      <c r="N54" s="326"/>
      <c r="O54" s="327"/>
      <c r="P54" s="327"/>
      <c r="Q54" s="328"/>
      <c r="R54" s="326"/>
      <c r="S54" s="327"/>
      <c r="T54" s="327"/>
      <c r="U54" s="328"/>
      <c r="V54" s="330"/>
      <c r="W54" s="331"/>
      <c r="X54" s="332"/>
      <c r="Y54" s="330"/>
      <c r="Z54" s="331"/>
      <c r="AA54" s="333"/>
    </row>
    <row r="55" spans="2:27" ht="32.1" customHeight="1" x14ac:dyDescent="0.45">
      <c r="B55" s="337"/>
      <c r="C55" s="338"/>
      <c r="D55" s="338"/>
      <c r="E55" s="339"/>
      <c r="F55" s="182">
        <v>2</v>
      </c>
      <c r="G55" s="343" t="s">
        <v>127</v>
      </c>
      <c r="H55" s="343"/>
      <c r="I55" s="343"/>
      <c r="J55" s="343"/>
      <c r="K55" s="343"/>
      <c r="L55" s="343"/>
      <c r="M55" s="343"/>
      <c r="N55" s="344"/>
      <c r="O55" s="345"/>
      <c r="P55" s="345"/>
      <c r="Q55" s="346"/>
      <c r="R55" s="344"/>
      <c r="S55" s="345"/>
      <c r="T55" s="345"/>
      <c r="U55" s="346"/>
      <c r="V55" s="350"/>
      <c r="W55" s="348"/>
      <c r="X55" s="349"/>
      <c r="Y55" s="350"/>
      <c r="Z55" s="348"/>
      <c r="AA55" s="351"/>
    </row>
    <row r="56" spans="2:27" ht="32.1" customHeight="1" thickBot="1" x14ac:dyDescent="0.5">
      <c r="B56" s="337"/>
      <c r="C56" s="338"/>
      <c r="D56" s="338"/>
      <c r="E56" s="339"/>
      <c r="F56" s="146">
        <v>2</v>
      </c>
      <c r="G56" s="325" t="s">
        <v>143</v>
      </c>
      <c r="H56" s="325"/>
      <c r="I56" s="325"/>
      <c r="J56" s="325"/>
      <c r="K56" s="325"/>
      <c r="L56" s="325"/>
      <c r="M56" s="325"/>
      <c r="N56" s="326"/>
      <c r="O56" s="327"/>
      <c r="P56" s="327"/>
      <c r="Q56" s="328"/>
      <c r="R56" s="326"/>
      <c r="S56" s="327"/>
      <c r="T56" s="327"/>
      <c r="U56" s="328"/>
      <c r="V56" s="330"/>
      <c r="W56" s="331"/>
      <c r="X56" s="332"/>
      <c r="Y56" s="330"/>
      <c r="Z56" s="331"/>
      <c r="AA56" s="333"/>
    </row>
    <row r="57" spans="2:27" ht="32.1" customHeight="1" x14ac:dyDescent="0.45">
      <c r="B57" s="337"/>
      <c r="C57" s="338"/>
      <c r="D57" s="338"/>
      <c r="E57" s="339"/>
      <c r="F57" s="183">
        <v>3</v>
      </c>
      <c r="G57" s="362" t="s">
        <v>145</v>
      </c>
      <c r="H57" s="362"/>
      <c r="I57" s="362"/>
      <c r="J57" s="362"/>
      <c r="K57" s="362"/>
      <c r="L57" s="362"/>
      <c r="M57" s="362"/>
      <c r="N57" s="363"/>
      <c r="O57" s="364"/>
      <c r="P57" s="364"/>
      <c r="Q57" s="365"/>
      <c r="R57" s="366"/>
      <c r="S57" s="367"/>
      <c r="T57" s="367"/>
      <c r="U57" s="368"/>
      <c r="V57" s="299"/>
      <c r="W57" s="300"/>
      <c r="X57" s="301"/>
      <c r="Y57" s="299"/>
      <c r="Z57" s="300"/>
      <c r="AA57" s="302"/>
    </row>
    <row r="58" spans="2:27" ht="32.1" customHeight="1" thickBot="1" x14ac:dyDescent="0.5">
      <c r="B58" s="337"/>
      <c r="C58" s="338"/>
      <c r="D58" s="338"/>
      <c r="E58" s="339"/>
      <c r="F58" s="184">
        <v>3</v>
      </c>
      <c r="G58" s="303" t="s">
        <v>144</v>
      </c>
      <c r="H58" s="303"/>
      <c r="I58" s="303"/>
      <c r="J58" s="303"/>
      <c r="K58" s="303"/>
      <c r="L58" s="303"/>
      <c r="M58" s="303"/>
      <c r="N58" s="306"/>
      <c r="O58" s="307"/>
      <c r="P58" s="307"/>
      <c r="Q58" s="308"/>
      <c r="R58" s="306"/>
      <c r="S58" s="307"/>
      <c r="T58" s="307"/>
      <c r="U58" s="308"/>
      <c r="V58" s="309"/>
      <c r="W58" s="310"/>
      <c r="X58" s="311"/>
      <c r="Y58" s="309"/>
      <c r="Z58" s="310"/>
      <c r="AA58" s="312"/>
    </row>
    <row r="59" spans="2:27" ht="32.1" customHeight="1" x14ac:dyDescent="0.45">
      <c r="B59" s="337"/>
      <c r="C59" s="338"/>
      <c r="D59" s="338"/>
      <c r="E59" s="339"/>
      <c r="F59" s="182">
        <v>4</v>
      </c>
      <c r="G59" s="343" t="s">
        <v>132</v>
      </c>
      <c r="H59" s="343"/>
      <c r="I59" s="343"/>
      <c r="J59" s="343"/>
      <c r="K59" s="343"/>
      <c r="L59" s="343"/>
      <c r="M59" s="343"/>
      <c r="N59" s="344"/>
      <c r="O59" s="345"/>
      <c r="P59" s="345"/>
      <c r="Q59" s="346"/>
      <c r="R59" s="344"/>
      <c r="S59" s="345"/>
      <c r="T59" s="345"/>
      <c r="U59" s="346"/>
      <c r="V59" s="350"/>
      <c r="W59" s="348"/>
      <c r="X59" s="349"/>
      <c r="Y59" s="350"/>
      <c r="Z59" s="348"/>
      <c r="AA59" s="351"/>
    </row>
    <row r="60" spans="2:27" ht="32.1" customHeight="1" thickBot="1" x14ac:dyDescent="0.5">
      <c r="B60" s="337"/>
      <c r="C60" s="338"/>
      <c r="D60" s="338"/>
      <c r="E60" s="339"/>
      <c r="F60" s="146">
        <v>4</v>
      </c>
      <c r="G60" s="325" t="s">
        <v>128</v>
      </c>
      <c r="H60" s="325"/>
      <c r="I60" s="325"/>
      <c r="J60" s="325"/>
      <c r="K60" s="325"/>
      <c r="L60" s="325"/>
      <c r="M60" s="325"/>
      <c r="N60" s="326"/>
      <c r="O60" s="327"/>
      <c r="P60" s="327"/>
      <c r="Q60" s="328"/>
      <c r="R60" s="326"/>
      <c r="S60" s="327"/>
      <c r="T60" s="327"/>
      <c r="U60" s="328"/>
      <c r="V60" s="330"/>
      <c r="W60" s="331"/>
      <c r="X60" s="332"/>
      <c r="Y60" s="330"/>
      <c r="Z60" s="331"/>
      <c r="AA60" s="333"/>
    </row>
    <row r="61" spans="2:27" ht="32.1" customHeight="1" x14ac:dyDescent="0.45">
      <c r="B61" s="173"/>
      <c r="C61" s="153"/>
      <c r="D61" s="153"/>
      <c r="E61" s="174"/>
      <c r="F61" s="182">
        <v>5</v>
      </c>
      <c r="G61" s="322" t="s">
        <v>146</v>
      </c>
      <c r="H61" s="322"/>
      <c r="I61" s="322"/>
      <c r="J61" s="322"/>
      <c r="K61" s="322"/>
      <c r="L61" s="322"/>
      <c r="M61" s="322"/>
      <c r="N61" s="323"/>
      <c r="O61" s="297"/>
      <c r="P61" s="297"/>
      <c r="Q61" s="324"/>
      <c r="R61" s="323"/>
      <c r="S61" s="297"/>
      <c r="T61" s="297"/>
      <c r="U61" s="324"/>
      <c r="V61" s="350"/>
      <c r="W61" s="348"/>
      <c r="X61" s="349"/>
      <c r="Y61" s="350"/>
      <c r="Z61" s="348"/>
      <c r="AA61" s="351"/>
    </row>
    <row r="62" spans="2:27" ht="32.1" customHeight="1" thickBot="1" x14ac:dyDescent="0.5">
      <c r="B62" s="173"/>
      <c r="C62" s="153"/>
      <c r="D62" s="153"/>
      <c r="E62" s="174"/>
      <c r="F62" s="146">
        <v>5</v>
      </c>
      <c r="G62" s="325" t="s">
        <v>146</v>
      </c>
      <c r="H62" s="325"/>
      <c r="I62" s="325"/>
      <c r="J62" s="325"/>
      <c r="K62" s="325"/>
      <c r="L62" s="325"/>
      <c r="M62" s="325"/>
      <c r="N62" s="326"/>
      <c r="O62" s="327"/>
      <c r="P62" s="327"/>
      <c r="Q62" s="328"/>
      <c r="R62" s="326"/>
      <c r="S62" s="327"/>
      <c r="T62" s="327"/>
      <c r="U62" s="328"/>
      <c r="V62" s="330"/>
      <c r="W62" s="331"/>
      <c r="X62" s="332"/>
      <c r="Y62" s="330"/>
      <c r="Z62" s="331"/>
      <c r="AA62" s="333"/>
    </row>
    <row r="63" spans="2:27" ht="32.1" customHeight="1" x14ac:dyDescent="0.45">
      <c r="B63" s="173"/>
      <c r="C63" s="153"/>
      <c r="D63" s="153"/>
      <c r="E63" s="174"/>
      <c r="F63" s="182">
        <v>6</v>
      </c>
      <c r="G63" s="322" t="s">
        <v>147</v>
      </c>
      <c r="H63" s="322"/>
      <c r="I63" s="322"/>
      <c r="J63" s="322"/>
      <c r="K63" s="322"/>
      <c r="L63" s="322"/>
      <c r="M63" s="322"/>
      <c r="N63" s="344"/>
      <c r="O63" s="345"/>
      <c r="P63" s="345"/>
      <c r="Q63" s="346"/>
      <c r="R63" s="323"/>
      <c r="S63" s="297"/>
      <c r="T63" s="297"/>
      <c r="U63" s="324"/>
      <c r="V63" s="350"/>
      <c r="W63" s="348"/>
      <c r="X63" s="349"/>
      <c r="Y63" s="350"/>
      <c r="Z63" s="348"/>
      <c r="AA63" s="351"/>
    </row>
    <row r="64" spans="2:27" ht="32.1" customHeight="1" thickBot="1" x14ac:dyDescent="0.5">
      <c r="B64" s="173"/>
      <c r="C64" s="153"/>
      <c r="D64" s="153"/>
      <c r="E64" s="174"/>
      <c r="F64" s="146">
        <v>6</v>
      </c>
      <c r="G64" s="325" t="s">
        <v>148</v>
      </c>
      <c r="H64" s="325"/>
      <c r="I64" s="325"/>
      <c r="J64" s="325"/>
      <c r="K64" s="325"/>
      <c r="L64" s="325"/>
      <c r="M64" s="325"/>
      <c r="N64" s="326"/>
      <c r="O64" s="327"/>
      <c r="P64" s="327"/>
      <c r="Q64" s="328"/>
      <c r="R64" s="326"/>
      <c r="S64" s="327"/>
      <c r="T64" s="327"/>
      <c r="U64" s="328"/>
      <c r="V64" s="330"/>
      <c r="W64" s="331"/>
      <c r="X64" s="332"/>
      <c r="Y64" s="330"/>
      <c r="Z64" s="331"/>
      <c r="AA64" s="333"/>
    </row>
    <row r="65" spans="2:27" ht="32.1" customHeight="1" x14ac:dyDescent="0.45">
      <c r="B65" s="173"/>
      <c r="C65" s="153"/>
      <c r="D65" s="153"/>
      <c r="E65" s="174"/>
      <c r="F65" s="182">
        <v>7</v>
      </c>
      <c r="G65" s="322" t="s">
        <v>149</v>
      </c>
      <c r="H65" s="322"/>
      <c r="I65" s="322"/>
      <c r="J65" s="322"/>
      <c r="K65" s="322"/>
      <c r="L65" s="322"/>
      <c r="M65" s="322"/>
      <c r="N65" s="344"/>
      <c r="O65" s="345"/>
      <c r="P65" s="345"/>
      <c r="Q65" s="346"/>
      <c r="R65" s="344"/>
      <c r="S65" s="345"/>
      <c r="T65" s="345"/>
      <c r="U65" s="346"/>
      <c r="V65" s="350"/>
      <c r="W65" s="348"/>
      <c r="X65" s="349"/>
      <c r="Y65" s="350"/>
      <c r="Z65" s="348"/>
      <c r="AA65" s="351"/>
    </row>
    <row r="66" spans="2:27" ht="32.1" customHeight="1" thickBot="1" x14ac:dyDescent="0.5">
      <c r="B66" s="173"/>
      <c r="C66" s="153"/>
      <c r="D66" s="153"/>
      <c r="E66" s="174"/>
      <c r="F66" s="146">
        <v>7</v>
      </c>
      <c r="G66" s="325" t="s">
        <v>150</v>
      </c>
      <c r="H66" s="325"/>
      <c r="I66" s="325"/>
      <c r="J66" s="325"/>
      <c r="K66" s="325"/>
      <c r="L66" s="325"/>
      <c r="M66" s="325"/>
      <c r="N66" s="326"/>
      <c r="O66" s="327"/>
      <c r="P66" s="327"/>
      <c r="Q66" s="328"/>
      <c r="R66" s="326"/>
      <c r="S66" s="327"/>
      <c r="T66" s="327"/>
      <c r="U66" s="328"/>
      <c r="V66" s="330"/>
      <c r="W66" s="331"/>
      <c r="X66" s="332"/>
      <c r="Y66" s="330"/>
      <c r="Z66" s="331"/>
      <c r="AA66" s="333"/>
    </row>
    <row r="67" spans="2:27" ht="32.1" customHeight="1" x14ac:dyDescent="0.45">
      <c r="B67" s="173"/>
      <c r="C67" s="153"/>
      <c r="D67" s="153"/>
      <c r="E67" s="174"/>
      <c r="F67" s="182">
        <v>8</v>
      </c>
      <c r="G67" s="322" t="s">
        <v>151</v>
      </c>
      <c r="H67" s="322"/>
      <c r="I67" s="322"/>
      <c r="J67" s="322"/>
      <c r="K67" s="322"/>
      <c r="L67" s="322"/>
      <c r="M67" s="322"/>
      <c r="N67" s="344"/>
      <c r="O67" s="345"/>
      <c r="P67" s="345"/>
      <c r="Q67" s="346"/>
      <c r="R67" s="323"/>
      <c r="S67" s="297"/>
      <c r="T67" s="297"/>
      <c r="U67" s="324"/>
      <c r="V67" s="350"/>
      <c r="W67" s="348"/>
      <c r="X67" s="349"/>
      <c r="Y67" s="350"/>
      <c r="Z67" s="348"/>
      <c r="AA67" s="351"/>
    </row>
    <row r="68" spans="2:27" ht="32.1" customHeight="1" thickBot="1" x14ac:dyDescent="0.5">
      <c r="B68" s="173"/>
      <c r="C68" s="153"/>
      <c r="D68" s="153"/>
      <c r="E68" s="174"/>
      <c r="F68" s="146">
        <v>8</v>
      </c>
      <c r="G68" s="325" t="s">
        <v>152</v>
      </c>
      <c r="H68" s="325"/>
      <c r="I68" s="325"/>
      <c r="J68" s="325"/>
      <c r="K68" s="325"/>
      <c r="L68" s="325"/>
      <c r="M68" s="325"/>
      <c r="N68" s="326"/>
      <c r="O68" s="327"/>
      <c r="P68" s="327"/>
      <c r="Q68" s="328"/>
      <c r="R68" s="326"/>
      <c r="S68" s="327"/>
      <c r="T68" s="327"/>
      <c r="U68" s="328"/>
      <c r="V68" s="330"/>
      <c r="W68" s="331"/>
      <c r="X68" s="332"/>
      <c r="Y68" s="330"/>
      <c r="Z68" s="331"/>
      <c r="AA68" s="333"/>
    </row>
    <row r="69" spans="2:27" ht="32.1" customHeight="1" x14ac:dyDescent="0.45">
      <c r="B69" s="173"/>
      <c r="C69" s="153"/>
      <c r="D69" s="153"/>
      <c r="E69" s="174"/>
      <c r="F69" s="182">
        <v>9</v>
      </c>
      <c r="G69" s="322" t="s">
        <v>153</v>
      </c>
      <c r="H69" s="322"/>
      <c r="I69" s="322"/>
      <c r="J69" s="322"/>
      <c r="K69" s="322"/>
      <c r="L69" s="322"/>
      <c r="M69" s="322"/>
      <c r="N69" s="344"/>
      <c r="O69" s="345"/>
      <c r="P69" s="345"/>
      <c r="Q69" s="346"/>
      <c r="R69" s="323"/>
      <c r="S69" s="297"/>
      <c r="T69" s="297"/>
      <c r="U69" s="324"/>
      <c r="V69" s="350"/>
      <c r="W69" s="348"/>
      <c r="X69" s="349"/>
      <c r="Y69" s="350"/>
      <c r="Z69" s="348"/>
      <c r="AA69" s="351"/>
    </row>
    <row r="70" spans="2:27" ht="32.1" customHeight="1" thickBot="1" x14ac:dyDescent="0.5">
      <c r="B70" s="175"/>
      <c r="C70" s="176"/>
      <c r="D70" s="176"/>
      <c r="E70" s="177"/>
      <c r="F70" s="146">
        <v>9</v>
      </c>
      <c r="G70" s="325" t="s">
        <v>153</v>
      </c>
      <c r="H70" s="325"/>
      <c r="I70" s="325"/>
      <c r="J70" s="325"/>
      <c r="K70" s="325"/>
      <c r="L70" s="325"/>
      <c r="M70" s="325"/>
      <c r="N70" s="326"/>
      <c r="O70" s="327"/>
      <c r="P70" s="327"/>
      <c r="Q70" s="328"/>
      <c r="R70" s="326"/>
      <c r="S70" s="327"/>
      <c r="T70" s="327"/>
      <c r="U70" s="328"/>
      <c r="V70" s="330"/>
      <c r="W70" s="331"/>
      <c r="X70" s="332"/>
      <c r="Y70" s="330"/>
      <c r="Z70" s="331"/>
      <c r="AA70" s="333"/>
    </row>
    <row r="71" spans="2:27" ht="32.1" customHeight="1" thickBot="1" x14ac:dyDescent="0.5">
      <c r="B71" s="153"/>
      <c r="C71" s="153"/>
      <c r="D71" s="153"/>
      <c r="E71" s="153"/>
      <c r="F71" s="154"/>
      <c r="G71" s="110"/>
      <c r="H71" s="110"/>
      <c r="I71" s="110"/>
      <c r="J71" s="110"/>
      <c r="K71" s="110"/>
      <c r="L71" s="110"/>
      <c r="M71" s="110"/>
      <c r="N71" s="110"/>
      <c r="O71" s="110"/>
      <c r="P71" s="110"/>
      <c r="Q71" s="110"/>
      <c r="R71" s="110"/>
      <c r="S71" s="110"/>
      <c r="T71" s="110"/>
      <c r="U71" s="110"/>
      <c r="V71" s="155"/>
      <c r="W71" s="155"/>
      <c r="X71" s="155"/>
      <c r="Y71" s="155"/>
      <c r="Z71" s="155"/>
      <c r="AA71" s="155"/>
    </row>
    <row r="72" spans="2:27" ht="32.1" customHeight="1" thickBot="1" x14ac:dyDescent="0.5">
      <c r="B72" s="353" t="s">
        <v>112</v>
      </c>
      <c r="C72" s="354"/>
      <c r="D72" s="354"/>
      <c r="E72" s="355"/>
      <c r="F72" s="179"/>
      <c r="G72" s="356" t="s">
        <v>22</v>
      </c>
      <c r="H72" s="356"/>
      <c r="I72" s="356"/>
      <c r="J72" s="356"/>
      <c r="K72" s="356"/>
      <c r="L72" s="356"/>
      <c r="M72" s="356"/>
      <c r="N72" s="357" t="s">
        <v>23</v>
      </c>
      <c r="O72" s="357"/>
      <c r="P72" s="357"/>
      <c r="Q72" s="357"/>
      <c r="R72" s="357"/>
      <c r="S72" s="357"/>
      <c r="T72" s="357"/>
      <c r="U72" s="357"/>
      <c r="V72" s="358" t="s">
        <v>24</v>
      </c>
      <c r="W72" s="359"/>
      <c r="X72" s="360"/>
      <c r="Y72" s="358" t="s">
        <v>25</v>
      </c>
      <c r="Z72" s="359"/>
      <c r="AA72" s="361"/>
    </row>
    <row r="73" spans="2:27" ht="32.1" customHeight="1" x14ac:dyDescent="0.45">
      <c r="B73" s="334" t="s">
        <v>240</v>
      </c>
      <c r="C73" s="335"/>
      <c r="D73" s="335"/>
      <c r="E73" s="336"/>
      <c r="F73" s="113">
        <v>1</v>
      </c>
      <c r="G73" s="343" t="s">
        <v>26</v>
      </c>
      <c r="H73" s="343"/>
      <c r="I73" s="343"/>
      <c r="J73" s="343"/>
      <c r="K73" s="343"/>
      <c r="L73" s="343"/>
      <c r="M73" s="343"/>
      <c r="N73" s="344"/>
      <c r="O73" s="345"/>
      <c r="P73" s="345"/>
      <c r="Q73" s="346"/>
      <c r="R73" s="344"/>
      <c r="S73" s="345"/>
      <c r="T73" s="345"/>
      <c r="U73" s="346"/>
      <c r="V73" s="350"/>
      <c r="W73" s="348"/>
      <c r="X73" s="349"/>
      <c r="Y73" s="350"/>
      <c r="Z73" s="348"/>
      <c r="AA73" s="351"/>
    </row>
    <row r="74" spans="2:27" ht="32.1" customHeight="1" x14ac:dyDescent="0.45">
      <c r="B74" s="337"/>
      <c r="C74" s="338"/>
      <c r="D74" s="338"/>
      <c r="E74" s="339"/>
      <c r="F74" s="114">
        <v>2</v>
      </c>
      <c r="G74" s="313" t="s">
        <v>27</v>
      </c>
      <c r="H74" s="313"/>
      <c r="I74" s="313"/>
      <c r="J74" s="313"/>
      <c r="K74" s="313"/>
      <c r="L74" s="313"/>
      <c r="M74" s="313"/>
      <c r="N74" s="314"/>
      <c r="O74" s="315"/>
      <c r="P74" s="315"/>
      <c r="Q74" s="316"/>
      <c r="R74" s="314"/>
      <c r="S74" s="315"/>
      <c r="T74" s="315"/>
      <c r="U74" s="316"/>
      <c r="V74" s="320"/>
      <c r="W74" s="318"/>
      <c r="X74" s="319"/>
      <c r="Y74" s="320"/>
      <c r="Z74" s="318"/>
      <c r="AA74" s="321"/>
    </row>
    <row r="75" spans="2:27" ht="32.1" customHeight="1" x14ac:dyDescent="0.45">
      <c r="B75" s="337"/>
      <c r="C75" s="338"/>
      <c r="D75" s="338"/>
      <c r="E75" s="339"/>
      <c r="F75" s="114">
        <v>3</v>
      </c>
      <c r="G75" s="314" t="s">
        <v>155</v>
      </c>
      <c r="H75" s="315"/>
      <c r="I75" s="315"/>
      <c r="J75" s="315"/>
      <c r="K75" s="315"/>
      <c r="L75" s="315"/>
      <c r="M75" s="316"/>
      <c r="N75" s="314"/>
      <c r="O75" s="315"/>
      <c r="P75" s="315"/>
      <c r="Q75" s="316"/>
      <c r="R75" s="314"/>
      <c r="S75" s="315"/>
      <c r="T75" s="315"/>
      <c r="U75" s="316"/>
      <c r="V75" s="320"/>
      <c r="W75" s="318"/>
      <c r="X75" s="319"/>
      <c r="Y75" s="320"/>
      <c r="Z75" s="318"/>
      <c r="AA75" s="321"/>
    </row>
    <row r="76" spans="2:27" ht="32.1" customHeight="1" x14ac:dyDescent="0.45">
      <c r="B76" s="337"/>
      <c r="C76" s="338"/>
      <c r="D76" s="338"/>
      <c r="E76" s="339"/>
      <c r="F76" s="115">
        <v>4</v>
      </c>
      <c r="G76" s="313" t="s">
        <v>29</v>
      </c>
      <c r="H76" s="313"/>
      <c r="I76" s="313"/>
      <c r="J76" s="313"/>
      <c r="K76" s="313"/>
      <c r="L76" s="313"/>
      <c r="M76" s="313"/>
      <c r="N76" s="314"/>
      <c r="O76" s="315"/>
      <c r="P76" s="315"/>
      <c r="Q76" s="316"/>
      <c r="R76" s="306"/>
      <c r="S76" s="307"/>
      <c r="T76" s="307"/>
      <c r="U76" s="308"/>
      <c r="V76" s="320"/>
      <c r="W76" s="318"/>
      <c r="X76" s="319"/>
      <c r="Y76" s="320"/>
      <c r="Z76" s="318"/>
      <c r="AA76" s="321"/>
    </row>
    <row r="77" spans="2:27" ht="32.1" customHeight="1" thickBot="1" x14ac:dyDescent="0.5">
      <c r="B77" s="340"/>
      <c r="C77" s="341"/>
      <c r="D77" s="341"/>
      <c r="E77" s="342"/>
      <c r="F77" s="117">
        <v>5</v>
      </c>
      <c r="G77" s="325" t="s">
        <v>60</v>
      </c>
      <c r="H77" s="325"/>
      <c r="I77" s="325"/>
      <c r="J77" s="325"/>
      <c r="K77" s="325"/>
      <c r="L77" s="325"/>
      <c r="M77" s="325"/>
      <c r="N77" s="326"/>
      <c r="O77" s="327"/>
      <c r="P77" s="327"/>
      <c r="Q77" s="328"/>
      <c r="R77" s="326"/>
      <c r="S77" s="327"/>
      <c r="T77" s="327"/>
      <c r="U77" s="328"/>
      <c r="V77" s="330"/>
      <c r="W77" s="331"/>
      <c r="X77" s="332"/>
      <c r="Y77" s="330"/>
      <c r="Z77" s="331"/>
      <c r="AA77" s="333"/>
    </row>
    <row r="78" spans="2:27" ht="32.1" customHeight="1" x14ac:dyDescent="0.45">
      <c r="B78" s="153"/>
      <c r="C78" s="153"/>
      <c r="D78" s="153"/>
      <c r="E78" s="153"/>
      <c r="F78" s="154"/>
      <c r="G78" s="110"/>
      <c r="H78" s="110"/>
      <c r="I78" s="110"/>
      <c r="J78" s="110"/>
      <c r="K78" s="110"/>
      <c r="L78" s="110"/>
      <c r="M78" s="110"/>
      <c r="N78" s="110"/>
      <c r="O78" s="110"/>
      <c r="P78" s="110"/>
      <c r="Q78" s="110"/>
      <c r="R78" s="110"/>
      <c r="S78" s="110"/>
      <c r="T78" s="110"/>
      <c r="U78" s="110"/>
      <c r="V78" s="155"/>
      <c r="W78" s="155"/>
      <c r="X78" s="155"/>
      <c r="Y78" s="155"/>
      <c r="Z78" s="155"/>
      <c r="AA78" s="155"/>
    </row>
    <row r="79" spans="2:27" ht="32.1" customHeight="1" thickBot="1" x14ac:dyDescent="0.5">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row>
    <row r="80" spans="2:27" ht="32.1" customHeight="1" thickBot="1" x14ac:dyDescent="0.5">
      <c r="B80" s="353" t="s">
        <v>160</v>
      </c>
      <c r="C80" s="354"/>
      <c r="D80" s="354"/>
      <c r="E80" s="355"/>
      <c r="F80" s="179"/>
      <c r="G80" s="356" t="s">
        <v>22</v>
      </c>
      <c r="H80" s="356"/>
      <c r="I80" s="356"/>
      <c r="J80" s="356"/>
      <c r="K80" s="356"/>
      <c r="L80" s="356"/>
      <c r="M80" s="356"/>
      <c r="N80" s="357" t="s">
        <v>23</v>
      </c>
      <c r="O80" s="357"/>
      <c r="P80" s="357"/>
      <c r="Q80" s="357"/>
      <c r="R80" s="357"/>
      <c r="S80" s="357"/>
      <c r="T80" s="357"/>
      <c r="U80" s="357"/>
      <c r="V80" s="358" t="s">
        <v>24</v>
      </c>
      <c r="W80" s="359"/>
      <c r="X80" s="360"/>
      <c r="Y80" s="358" t="s">
        <v>25</v>
      </c>
      <c r="Z80" s="359"/>
      <c r="AA80" s="361"/>
    </row>
    <row r="81" spans="2:27" ht="32.1" customHeight="1" x14ac:dyDescent="0.45">
      <c r="B81" s="334" t="s">
        <v>240</v>
      </c>
      <c r="C81" s="335"/>
      <c r="D81" s="335"/>
      <c r="E81" s="336"/>
      <c r="F81" s="113">
        <v>1</v>
      </c>
      <c r="G81" s="343" t="s">
        <v>26</v>
      </c>
      <c r="H81" s="343"/>
      <c r="I81" s="343"/>
      <c r="J81" s="343"/>
      <c r="K81" s="343"/>
      <c r="L81" s="343"/>
      <c r="M81" s="343"/>
      <c r="N81" s="344"/>
      <c r="O81" s="345"/>
      <c r="P81" s="345"/>
      <c r="Q81" s="346"/>
      <c r="R81" s="344"/>
      <c r="S81" s="345"/>
      <c r="T81" s="345"/>
      <c r="U81" s="346"/>
      <c r="V81" s="350"/>
      <c r="W81" s="348"/>
      <c r="X81" s="349"/>
      <c r="Y81" s="350"/>
      <c r="Z81" s="348"/>
      <c r="AA81" s="351"/>
    </row>
    <row r="82" spans="2:27" ht="32.1" customHeight="1" x14ac:dyDescent="0.45">
      <c r="B82" s="337"/>
      <c r="C82" s="338"/>
      <c r="D82" s="338"/>
      <c r="E82" s="339"/>
      <c r="F82" s="114">
        <v>2</v>
      </c>
      <c r="G82" s="313" t="s">
        <v>27</v>
      </c>
      <c r="H82" s="313"/>
      <c r="I82" s="313"/>
      <c r="J82" s="313"/>
      <c r="K82" s="313"/>
      <c r="L82" s="313"/>
      <c r="M82" s="313"/>
      <c r="N82" s="314"/>
      <c r="O82" s="315"/>
      <c r="P82" s="315"/>
      <c r="Q82" s="316"/>
      <c r="R82" s="314"/>
      <c r="S82" s="315"/>
      <c r="T82" s="315"/>
      <c r="U82" s="316"/>
      <c r="V82" s="320"/>
      <c r="W82" s="318"/>
      <c r="X82" s="319"/>
      <c r="Y82" s="320"/>
      <c r="Z82" s="318"/>
      <c r="AA82" s="321"/>
    </row>
    <row r="83" spans="2:27" ht="32.1" customHeight="1" x14ac:dyDescent="0.45">
      <c r="B83" s="337"/>
      <c r="C83" s="338"/>
      <c r="D83" s="338"/>
      <c r="E83" s="339"/>
      <c r="F83" s="114">
        <v>3</v>
      </c>
      <c r="G83" s="313" t="s">
        <v>58</v>
      </c>
      <c r="H83" s="313"/>
      <c r="I83" s="313"/>
      <c r="J83" s="313"/>
      <c r="K83" s="313"/>
      <c r="L83" s="313"/>
      <c r="M83" s="313"/>
      <c r="N83" s="314"/>
      <c r="O83" s="315"/>
      <c r="P83" s="315"/>
      <c r="Q83" s="316"/>
      <c r="R83" s="314"/>
      <c r="S83" s="315"/>
      <c r="T83" s="315"/>
      <c r="U83" s="316"/>
      <c r="V83" s="320"/>
      <c r="W83" s="318"/>
      <c r="X83" s="319"/>
      <c r="Y83" s="320"/>
      <c r="Z83" s="318"/>
      <c r="AA83" s="321"/>
    </row>
    <row r="84" spans="2:27" ht="32.1" customHeight="1" thickBot="1" x14ac:dyDescent="0.5">
      <c r="B84" s="340"/>
      <c r="C84" s="341"/>
      <c r="D84" s="341"/>
      <c r="E84" s="342"/>
      <c r="F84" s="117">
        <v>4</v>
      </c>
      <c r="G84" s="325" t="s">
        <v>59</v>
      </c>
      <c r="H84" s="325"/>
      <c r="I84" s="325"/>
      <c r="J84" s="325"/>
      <c r="K84" s="325"/>
      <c r="L84" s="325"/>
      <c r="M84" s="325"/>
      <c r="N84" s="326"/>
      <c r="O84" s="327"/>
      <c r="P84" s="327"/>
      <c r="Q84" s="328"/>
      <c r="R84" s="326"/>
      <c r="S84" s="327"/>
      <c r="T84" s="327"/>
      <c r="U84" s="328"/>
      <c r="V84" s="330"/>
      <c r="W84" s="331"/>
      <c r="X84" s="332"/>
      <c r="Y84" s="330"/>
      <c r="Z84" s="331"/>
      <c r="AA84" s="333"/>
    </row>
    <row r="85" spans="2:27" ht="32.1" customHeight="1" x14ac:dyDescent="0.45">
      <c r="B85" s="329" t="s">
        <v>161</v>
      </c>
      <c r="C85" s="329"/>
      <c r="D85" s="329"/>
      <c r="E85" s="329"/>
      <c r="F85" s="329"/>
      <c r="G85" s="329"/>
      <c r="H85" s="329"/>
      <c r="I85" s="110"/>
      <c r="J85" s="110"/>
      <c r="K85" s="110"/>
      <c r="L85" s="110"/>
      <c r="M85" s="110"/>
      <c r="N85" s="110"/>
      <c r="O85" s="110"/>
      <c r="P85" s="110"/>
      <c r="Q85" s="110"/>
      <c r="R85" s="110"/>
      <c r="S85" s="110"/>
      <c r="T85" s="110"/>
      <c r="U85" s="110"/>
      <c r="V85" s="155"/>
      <c r="W85" s="155"/>
      <c r="X85" s="155"/>
      <c r="Y85" s="155"/>
      <c r="Z85" s="155"/>
      <c r="AA85" s="155"/>
    </row>
    <row r="86" spans="2:27" ht="32.1" customHeight="1" thickBot="1" x14ac:dyDescent="0.5">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row>
    <row r="87" spans="2:27" ht="32.1" customHeight="1" thickBot="1" x14ac:dyDescent="0.5">
      <c r="B87" s="353" t="s">
        <v>158</v>
      </c>
      <c r="C87" s="354"/>
      <c r="D87" s="354"/>
      <c r="E87" s="355"/>
      <c r="F87" s="179"/>
      <c r="G87" s="356" t="s">
        <v>22</v>
      </c>
      <c r="H87" s="356"/>
      <c r="I87" s="356"/>
      <c r="J87" s="356"/>
      <c r="K87" s="356"/>
      <c r="L87" s="356"/>
      <c r="M87" s="356"/>
      <c r="N87" s="357" t="s">
        <v>23</v>
      </c>
      <c r="O87" s="357"/>
      <c r="P87" s="357"/>
      <c r="Q87" s="357"/>
      <c r="R87" s="357"/>
      <c r="S87" s="357"/>
      <c r="T87" s="357"/>
      <c r="U87" s="357"/>
      <c r="V87" s="358" t="s">
        <v>24</v>
      </c>
      <c r="W87" s="359"/>
      <c r="X87" s="360"/>
      <c r="Y87" s="358" t="s">
        <v>25</v>
      </c>
      <c r="Z87" s="359"/>
      <c r="AA87" s="361"/>
    </row>
    <row r="88" spans="2:27" ht="32.1" customHeight="1" x14ac:dyDescent="0.45">
      <c r="B88" s="334" t="s">
        <v>240</v>
      </c>
      <c r="C88" s="335"/>
      <c r="D88" s="335"/>
      <c r="E88" s="336"/>
      <c r="F88" s="113">
        <v>1</v>
      </c>
      <c r="G88" s="343" t="s">
        <v>162</v>
      </c>
      <c r="H88" s="343"/>
      <c r="I88" s="343"/>
      <c r="J88" s="343"/>
      <c r="K88" s="343"/>
      <c r="L88" s="343"/>
      <c r="M88" s="343"/>
      <c r="N88" s="344"/>
      <c r="O88" s="345"/>
      <c r="P88" s="345"/>
      <c r="Q88" s="346"/>
      <c r="R88" s="344"/>
      <c r="S88" s="345"/>
      <c r="T88" s="345"/>
      <c r="U88" s="346"/>
      <c r="V88" s="347"/>
      <c r="W88" s="348"/>
      <c r="X88" s="349"/>
      <c r="Y88" s="350"/>
      <c r="Z88" s="348"/>
      <c r="AA88" s="351"/>
    </row>
    <row r="89" spans="2:27" ht="32.1" customHeight="1" x14ac:dyDescent="0.45">
      <c r="B89" s="337"/>
      <c r="C89" s="338"/>
      <c r="D89" s="338"/>
      <c r="E89" s="339"/>
      <c r="F89" s="114">
        <v>2</v>
      </c>
      <c r="G89" s="313" t="s">
        <v>163</v>
      </c>
      <c r="H89" s="313"/>
      <c r="I89" s="313"/>
      <c r="J89" s="313"/>
      <c r="K89" s="313"/>
      <c r="L89" s="313"/>
      <c r="M89" s="313"/>
      <c r="N89" s="314"/>
      <c r="O89" s="315"/>
      <c r="P89" s="315"/>
      <c r="Q89" s="316"/>
      <c r="R89" s="314"/>
      <c r="S89" s="315"/>
      <c r="T89" s="315"/>
      <c r="U89" s="316"/>
      <c r="V89" s="317"/>
      <c r="W89" s="318"/>
      <c r="X89" s="319"/>
      <c r="Y89" s="320"/>
      <c r="Z89" s="318"/>
      <c r="AA89" s="321"/>
    </row>
    <row r="90" spans="2:27" ht="32.1" customHeight="1" thickBot="1" x14ac:dyDescent="0.5">
      <c r="B90" s="340"/>
      <c r="C90" s="341"/>
      <c r="D90" s="341"/>
      <c r="E90" s="342"/>
      <c r="F90" s="117">
        <v>3</v>
      </c>
      <c r="G90" s="325" t="s">
        <v>164</v>
      </c>
      <c r="H90" s="325"/>
      <c r="I90" s="325"/>
      <c r="J90" s="325"/>
      <c r="K90" s="325"/>
      <c r="L90" s="325"/>
      <c r="M90" s="325"/>
      <c r="N90" s="326"/>
      <c r="O90" s="327"/>
      <c r="P90" s="327"/>
      <c r="Q90" s="328"/>
      <c r="R90" s="326"/>
      <c r="S90" s="327"/>
      <c r="T90" s="327"/>
      <c r="U90" s="328"/>
      <c r="V90" s="352"/>
      <c r="W90" s="331"/>
      <c r="X90" s="332"/>
      <c r="Y90" s="330"/>
      <c r="Z90" s="331"/>
      <c r="AA90" s="333"/>
    </row>
    <row r="91" spans="2:27" ht="32.1" customHeight="1" x14ac:dyDescent="0.45">
      <c r="B91" s="153"/>
      <c r="C91" s="153"/>
      <c r="D91" s="153"/>
      <c r="E91" s="153"/>
      <c r="F91" s="154"/>
      <c r="G91" s="110"/>
      <c r="H91" s="110"/>
      <c r="I91" s="110"/>
      <c r="J91" s="110"/>
      <c r="K91" s="110"/>
      <c r="L91" s="110"/>
      <c r="M91" s="110"/>
      <c r="N91" s="110"/>
      <c r="O91" s="110"/>
      <c r="P91" s="110"/>
      <c r="Q91" s="110"/>
      <c r="R91" s="110"/>
      <c r="S91" s="110"/>
      <c r="T91" s="110"/>
      <c r="U91" s="110"/>
      <c r="V91" s="156"/>
      <c r="W91" s="155"/>
      <c r="X91" s="155"/>
      <c r="Y91" s="155"/>
      <c r="Z91" s="155"/>
      <c r="AA91" s="155"/>
    </row>
    <row r="92" spans="2:27" ht="32.1" customHeight="1" thickBot="1" x14ac:dyDescent="0.5">
      <c r="B92" s="1"/>
      <c r="C92" s="1"/>
      <c r="D92" s="1"/>
      <c r="E92" s="1"/>
      <c r="F92" s="1"/>
      <c r="G92" s="1"/>
      <c r="H92" s="1"/>
      <c r="I92" s="1"/>
      <c r="J92" s="1"/>
      <c r="K92" s="1"/>
      <c r="L92" s="1"/>
      <c r="M92" s="1"/>
      <c r="N92" s="1"/>
      <c r="O92" s="1"/>
      <c r="P92" s="1"/>
      <c r="Q92" s="1"/>
      <c r="R92" s="1"/>
      <c r="S92" s="1"/>
      <c r="T92" s="1"/>
      <c r="U92" s="1"/>
      <c r="V92" s="1"/>
      <c r="W92" s="1"/>
      <c r="X92" s="1"/>
      <c r="Y92" s="1"/>
      <c r="Z92" s="1"/>
      <c r="AA92" s="1"/>
    </row>
    <row r="93" spans="2:27" ht="32.1" customHeight="1" thickBot="1" x14ac:dyDescent="0.5">
      <c r="B93" s="353" t="s">
        <v>173</v>
      </c>
      <c r="C93" s="354"/>
      <c r="D93" s="354"/>
      <c r="E93" s="355"/>
      <c r="F93" s="179"/>
      <c r="G93" s="356" t="s">
        <v>22</v>
      </c>
      <c r="H93" s="356"/>
      <c r="I93" s="356"/>
      <c r="J93" s="356"/>
      <c r="K93" s="356"/>
      <c r="L93" s="356"/>
      <c r="M93" s="356"/>
      <c r="N93" s="357" t="s">
        <v>23</v>
      </c>
      <c r="O93" s="357"/>
      <c r="P93" s="357"/>
      <c r="Q93" s="357"/>
      <c r="R93" s="357"/>
      <c r="S93" s="357"/>
      <c r="T93" s="357"/>
      <c r="U93" s="357"/>
      <c r="V93" s="358" t="s">
        <v>24</v>
      </c>
      <c r="W93" s="359"/>
      <c r="X93" s="360"/>
      <c r="Y93" s="358" t="s">
        <v>25</v>
      </c>
      <c r="Z93" s="359"/>
      <c r="AA93" s="361"/>
    </row>
    <row r="94" spans="2:27" ht="32.1" customHeight="1" x14ac:dyDescent="0.45">
      <c r="B94" s="334" t="s">
        <v>240</v>
      </c>
      <c r="C94" s="335"/>
      <c r="D94" s="335"/>
      <c r="E94" s="336"/>
      <c r="F94" s="113">
        <v>1</v>
      </c>
      <c r="G94" s="343" t="s">
        <v>172</v>
      </c>
      <c r="H94" s="343"/>
      <c r="I94" s="343"/>
      <c r="J94" s="343"/>
      <c r="K94" s="343"/>
      <c r="L94" s="343"/>
      <c r="M94" s="343"/>
      <c r="N94" s="314"/>
      <c r="O94" s="315"/>
      <c r="P94" s="315"/>
      <c r="Q94" s="316"/>
      <c r="R94" s="314"/>
      <c r="S94" s="315"/>
      <c r="T94" s="315"/>
      <c r="U94" s="316"/>
      <c r="V94" s="347"/>
      <c r="W94" s="348"/>
      <c r="X94" s="349"/>
      <c r="Y94" s="350"/>
      <c r="Z94" s="348"/>
      <c r="AA94" s="351"/>
    </row>
    <row r="95" spans="2:27" ht="32.1" customHeight="1" x14ac:dyDescent="0.45">
      <c r="B95" s="337"/>
      <c r="C95" s="338"/>
      <c r="D95" s="338"/>
      <c r="E95" s="339"/>
      <c r="F95" s="114">
        <v>2</v>
      </c>
      <c r="G95" s="313" t="s">
        <v>143</v>
      </c>
      <c r="H95" s="313"/>
      <c r="I95" s="313"/>
      <c r="J95" s="313"/>
      <c r="K95" s="313"/>
      <c r="L95" s="313"/>
      <c r="M95" s="313"/>
      <c r="N95" s="363"/>
      <c r="O95" s="364"/>
      <c r="P95" s="364"/>
      <c r="Q95" s="365"/>
      <c r="R95" s="363"/>
      <c r="S95" s="364"/>
      <c r="T95" s="364"/>
      <c r="U95" s="365"/>
      <c r="V95" s="317"/>
      <c r="W95" s="318"/>
      <c r="X95" s="319"/>
      <c r="Y95" s="320"/>
      <c r="Z95" s="318"/>
      <c r="AA95" s="321"/>
    </row>
    <row r="96" spans="2:27" ht="32.1" customHeight="1" x14ac:dyDescent="0.45">
      <c r="B96" s="337"/>
      <c r="C96" s="338"/>
      <c r="D96" s="338"/>
      <c r="E96" s="339"/>
      <c r="F96" s="115">
        <v>3</v>
      </c>
      <c r="G96" s="313" t="s">
        <v>144</v>
      </c>
      <c r="H96" s="313"/>
      <c r="I96" s="313"/>
      <c r="J96" s="313"/>
      <c r="K96" s="313"/>
      <c r="L96" s="313"/>
      <c r="M96" s="313"/>
      <c r="N96" s="314"/>
      <c r="O96" s="315"/>
      <c r="P96" s="315"/>
      <c r="Q96" s="316"/>
      <c r="R96" s="306"/>
      <c r="S96" s="307"/>
      <c r="T96" s="307"/>
      <c r="U96" s="308"/>
      <c r="V96" s="317"/>
      <c r="W96" s="318"/>
      <c r="X96" s="319"/>
      <c r="Y96" s="320"/>
      <c r="Z96" s="318"/>
      <c r="AA96" s="321"/>
    </row>
    <row r="97" spans="2:27" ht="32.1" customHeight="1" x14ac:dyDescent="0.45">
      <c r="B97" s="337"/>
      <c r="C97" s="338"/>
      <c r="D97" s="338"/>
      <c r="E97" s="339"/>
      <c r="F97" s="116">
        <v>4</v>
      </c>
      <c r="G97" s="313" t="s">
        <v>128</v>
      </c>
      <c r="H97" s="313"/>
      <c r="I97" s="313"/>
      <c r="J97" s="313"/>
      <c r="K97" s="313"/>
      <c r="L97" s="313"/>
      <c r="M97" s="313"/>
      <c r="N97" s="314"/>
      <c r="O97" s="315"/>
      <c r="P97" s="315"/>
      <c r="Q97" s="316"/>
      <c r="R97" s="314"/>
      <c r="S97" s="315"/>
      <c r="T97" s="315"/>
      <c r="U97" s="316"/>
      <c r="V97" s="317"/>
      <c r="W97" s="318"/>
      <c r="X97" s="319"/>
      <c r="Y97" s="320"/>
      <c r="Z97" s="318"/>
      <c r="AA97" s="321"/>
    </row>
    <row r="98" spans="2:27" ht="32.1" customHeight="1" x14ac:dyDescent="0.45">
      <c r="B98" s="337"/>
      <c r="C98" s="338"/>
      <c r="D98" s="338"/>
      <c r="E98" s="339"/>
      <c r="F98" s="116">
        <v>5</v>
      </c>
      <c r="G98" s="303" t="s">
        <v>146</v>
      </c>
      <c r="H98" s="303"/>
      <c r="I98" s="303"/>
      <c r="J98" s="303"/>
      <c r="K98" s="303"/>
      <c r="L98" s="303"/>
      <c r="M98" s="303"/>
      <c r="N98" s="314"/>
      <c r="O98" s="315"/>
      <c r="P98" s="315"/>
      <c r="Q98" s="316"/>
      <c r="R98" s="314"/>
      <c r="S98" s="315"/>
      <c r="T98" s="315"/>
      <c r="U98" s="316"/>
      <c r="V98" s="475"/>
      <c r="W98" s="310"/>
      <c r="X98" s="311"/>
      <c r="Y98" s="309"/>
      <c r="Z98" s="310"/>
      <c r="AA98" s="312"/>
    </row>
    <row r="99" spans="2:27" ht="32.1" customHeight="1" thickBot="1" x14ac:dyDescent="0.5">
      <c r="B99" s="340"/>
      <c r="C99" s="341"/>
      <c r="D99" s="341"/>
      <c r="E99" s="342"/>
      <c r="F99" s="146">
        <v>6</v>
      </c>
      <c r="G99" s="325" t="s">
        <v>147</v>
      </c>
      <c r="H99" s="325"/>
      <c r="I99" s="325"/>
      <c r="J99" s="325"/>
      <c r="K99" s="325"/>
      <c r="L99" s="325"/>
      <c r="M99" s="325"/>
      <c r="N99" s="326"/>
      <c r="O99" s="327"/>
      <c r="P99" s="327"/>
      <c r="Q99" s="328"/>
      <c r="R99" s="326"/>
      <c r="S99" s="327"/>
      <c r="T99" s="327"/>
      <c r="U99" s="328"/>
      <c r="V99" s="352"/>
      <c r="W99" s="331"/>
      <c r="X99" s="332"/>
      <c r="Y99" s="330"/>
      <c r="Z99" s="331"/>
      <c r="AA99" s="333"/>
    </row>
    <row r="100" spans="2:27" ht="32.1" customHeight="1" x14ac:dyDescent="0.4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2:27" ht="32.1" customHeight="1" x14ac:dyDescent="0.4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2:27" ht="32.1" customHeight="1" x14ac:dyDescent="0.4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2:27" ht="32.1" customHeight="1" x14ac:dyDescent="0.4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2:27" ht="32.1" customHeight="1" x14ac:dyDescent="0.4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2:27" ht="32.1" customHeight="1" x14ac:dyDescent="0.4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2:27" ht="32.1" customHeight="1" x14ac:dyDescent="0.4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2:27" ht="32.1" customHeight="1" x14ac:dyDescent="0.4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2:27" ht="32.1" customHeight="1" x14ac:dyDescent="0.4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2:27" ht="32.1" customHeight="1" x14ac:dyDescent="0.4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2:27" ht="32.1" customHeight="1" x14ac:dyDescent="0.4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2:27" ht="32.1" customHeight="1" x14ac:dyDescent="0.4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2:27" ht="32.1" customHeight="1" x14ac:dyDescent="0.4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2:27" ht="32.1" customHeight="1" x14ac:dyDescent="0.4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2:27" ht="32.1" customHeight="1" x14ac:dyDescent="0.4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2:27" ht="32.1" customHeight="1" x14ac:dyDescent="0.4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2:27" ht="32.1" customHeight="1" x14ac:dyDescent="0.4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2:27" ht="32.1" customHeight="1" x14ac:dyDescent="0.4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2:27" ht="32.1" customHeight="1" x14ac:dyDescent="0.4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2:27" ht="32.1" customHeight="1" x14ac:dyDescent="0.4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2:27" ht="32.1" customHeight="1" x14ac:dyDescent="0.4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2:27" ht="32.1" customHeight="1" x14ac:dyDescent="0.4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2:27" ht="32.1" customHeight="1" x14ac:dyDescent="0.4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2:27" ht="32.1" customHeight="1" x14ac:dyDescent="0.4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2:27" ht="32.1" customHeight="1" x14ac:dyDescent="0.4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2:27" ht="32.1" customHeight="1" x14ac:dyDescent="0.4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2:27" ht="32.1" customHeight="1" x14ac:dyDescent="0.4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2:27" ht="32.1" customHeight="1" x14ac:dyDescent="0.4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2:27" ht="32.1" customHeight="1" x14ac:dyDescent="0.4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2:27" ht="32.1" customHeight="1" x14ac:dyDescent="0.4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2:27" ht="32.1" customHeight="1" x14ac:dyDescent="0.4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2:27" ht="32.1" customHeight="1" x14ac:dyDescent="0.4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2:27" ht="32.1" customHeight="1" x14ac:dyDescent="0.4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2:27" ht="32.1" customHeight="1" x14ac:dyDescent="0.4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2:27" ht="32.1" customHeight="1" x14ac:dyDescent="0.4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2:27" ht="32.1" customHeight="1" x14ac:dyDescent="0.4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2:27" ht="32.1" customHeight="1" x14ac:dyDescent="0.4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2:27" ht="32.1" customHeight="1" x14ac:dyDescent="0.4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2:27" ht="32.1" customHeight="1" x14ac:dyDescent="0.4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2:27" ht="32.1" customHeight="1" x14ac:dyDescent="0.4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2:27" ht="32.1" customHeight="1" x14ac:dyDescent="0.4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27" ht="32.1" customHeight="1" x14ac:dyDescent="0.4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2:27" ht="32.1" customHeight="1" x14ac:dyDescent="0.4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2:27" ht="32.1" customHeight="1" x14ac:dyDescent="0.4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2:27" ht="32.1" customHeight="1" x14ac:dyDescent="0.4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2:27" ht="32.1" customHeight="1" x14ac:dyDescent="0.4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2:27" ht="32.1" customHeight="1" x14ac:dyDescent="0.4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2:27" ht="32.1" customHeight="1" x14ac:dyDescent="0.4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2:27" ht="32.1" customHeight="1" x14ac:dyDescent="0.4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2:27" ht="32.1" customHeight="1" x14ac:dyDescent="0.4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2:27" ht="32.1" customHeight="1" x14ac:dyDescent="0.4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2:27" ht="32.1" customHeight="1" x14ac:dyDescent="0.4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2:27" ht="32.1" customHeight="1" x14ac:dyDescent="0.4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2:27" ht="32.1" customHeight="1" x14ac:dyDescent="0.4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27" ht="32.1" customHeight="1" x14ac:dyDescent="0.4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2:27" ht="32.1" customHeight="1" x14ac:dyDescent="0.4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2:27" ht="32.1" customHeight="1" x14ac:dyDescent="0.4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2:27" ht="32.1" customHeight="1" x14ac:dyDescent="0.4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2:27" ht="32.1" customHeight="1" x14ac:dyDescent="0.4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2:27" ht="32.1" customHeight="1" x14ac:dyDescent="0.4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2:27" ht="32.1" customHeight="1" x14ac:dyDescent="0.4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2:27" ht="32.1" customHeight="1" x14ac:dyDescent="0.4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2:27" ht="32.1" customHeight="1" x14ac:dyDescent="0.4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2:27" ht="32.1" customHeight="1" x14ac:dyDescent="0.4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2:27" ht="32.1" customHeight="1" x14ac:dyDescent="0.4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2:27" ht="32.1" customHeight="1" x14ac:dyDescent="0.4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2:27" ht="32.1" customHeight="1" x14ac:dyDescent="0.4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2:27" ht="32.1" customHeight="1" x14ac:dyDescent="0.4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2:27" ht="32.1" customHeight="1" x14ac:dyDescent="0.4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2:27" ht="32.1" customHeight="1" x14ac:dyDescent="0.4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2:27" ht="32.1" customHeight="1" x14ac:dyDescent="0.4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2:27" ht="32.1" customHeight="1" x14ac:dyDescent="0.4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2:27" ht="32.1" customHeight="1" x14ac:dyDescent="0.4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2:27" ht="32.1" customHeight="1" x14ac:dyDescent="0.4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2:27" ht="32.1" customHeight="1" x14ac:dyDescent="0.45"/>
    <row r="175" spans="2:27" ht="32.1" customHeight="1" x14ac:dyDescent="0.45"/>
    <row r="176" spans="2:27" ht="32.1" customHeight="1" x14ac:dyDescent="0.45"/>
    <row r="177" ht="32.1" customHeight="1" x14ac:dyDescent="0.45"/>
    <row r="178" ht="32.1" customHeight="1" x14ac:dyDescent="0.45"/>
    <row r="179" ht="32.1" customHeight="1" x14ac:dyDescent="0.45"/>
    <row r="180" ht="32.1" customHeight="1" x14ac:dyDescent="0.45"/>
    <row r="181" ht="32.1" customHeight="1" x14ac:dyDescent="0.45"/>
    <row r="182" ht="32.1" customHeight="1" x14ac:dyDescent="0.45"/>
    <row r="183" ht="32.1" customHeight="1" x14ac:dyDescent="0.45"/>
    <row r="184" ht="32.1" customHeight="1" x14ac:dyDescent="0.45"/>
    <row r="185" ht="32.1" customHeight="1" x14ac:dyDescent="0.45"/>
    <row r="186" ht="32.1" customHeight="1" x14ac:dyDescent="0.45"/>
    <row r="187" ht="32.1" customHeight="1" x14ac:dyDescent="0.45"/>
    <row r="188" ht="32.1" customHeight="1" x14ac:dyDescent="0.45"/>
    <row r="189" ht="32.1" customHeight="1" x14ac:dyDescent="0.45"/>
    <row r="190" ht="32.1" customHeight="1" x14ac:dyDescent="0.45"/>
    <row r="191" ht="32.1" customHeight="1" x14ac:dyDescent="0.45"/>
    <row r="192" ht="32.1" customHeight="1" x14ac:dyDescent="0.45"/>
    <row r="193" ht="32.1" customHeight="1" x14ac:dyDescent="0.45"/>
    <row r="194" ht="32.1" customHeight="1" x14ac:dyDescent="0.45"/>
    <row r="195" ht="32.1" customHeight="1" x14ac:dyDescent="0.45"/>
    <row r="196" ht="32.1" customHeight="1" x14ac:dyDescent="0.45"/>
    <row r="197" ht="32.1" customHeight="1" x14ac:dyDescent="0.45"/>
    <row r="198" ht="32.1" customHeight="1" x14ac:dyDescent="0.45"/>
    <row r="199" ht="32.1" customHeight="1" x14ac:dyDescent="0.45"/>
    <row r="200" ht="32.1" customHeight="1" x14ac:dyDescent="0.45"/>
    <row r="201" ht="32.1" customHeight="1" x14ac:dyDescent="0.45"/>
    <row r="202" ht="32.1" customHeight="1" x14ac:dyDescent="0.45"/>
    <row r="203" ht="32.1" customHeight="1" x14ac:dyDescent="0.45"/>
    <row r="204" ht="32.1" customHeight="1" x14ac:dyDescent="0.45"/>
    <row r="205" ht="32.1" customHeight="1" x14ac:dyDescent="0.45"/>
    <row r="206" ht="32.1" customHeight="1" x14ac:dyDescent="0.45"/>
    <row r="207" ht="32.1" customHeight="1" x14ac:dyDescent="0.45"/>
    <row r="208" ht="32.1" customHeight="1" x14ac:dyDescent="0.45"/>
    <row r="209" ht="32.1" customHeight="1" x14ac:dyDescent="0.45"/>
    <row r="210" ht="32.1" customHeight="1" x14ac:dyDescent="0.45"/>
    <row r="211" ht="32.1" customHeight="1" x14ac:dyDescent="0.45"/>
    <row r="212" ht="32.1" customHeight="1" x14ac:dyDescent="0.45"/>
    <row r="213" ht="32.1" customHeight="1" x14ac:dyDescent="0.45"/>
    <row r="214" ht="32.1" customHeight="1" x14ac:dyDescent="0.45"/>
    <row r="215" ht="32.1" customHeight="1" x14ac:dyDescent="0.45"/>
    <row r="216" ht="32.1" customHeight="1" x14ac:dyDescent="0.45"/>
    <row r="217" ht="32.1" customHeight="1" x14ac:dyDescent="0.45"/>
    <row r="218" ht="32.1" customHeight="1" x14ac:dyDescent="0.45"/>
    <row r="219" ht="32.1" customHeight="1" x14ac:dyDescent="0.45"/>
    <row r="220" ht="32.1" customHeight="1" x14ac:dyDescent="0.45"/>
    <row r="221" ht="32.1" customHeight="1" x14ac:dyDescent="0.45"/>
    <row r="222" ht="32.1" customHeight="1" x14ac:dyDescent="0.45"/>
    <row r="223" ht="32.1" customHeight="1" x14ac:dyDescent="0.45"/>
    <row r="224" ht="32.1" customHeight="1" x14ac:dyDescent="0.45"/>
    <row r="225" ht="32.1" customHeight="1" x14ac:dyDescent="0.45"/>
    <row r="226" ht="32.1" customHeight="1" x14ac:dyDescent="0.45"/>
    <row r="227" ht="32.1" customHeight="1" x14ac:dyDescent="0.45"/>
    <row r="228" ht="32.1" customHeight="1" x14ac:dyDescent="0.45"/>
    <row r="229" ht="32.1" customHeight="1" x14ac:dyDescent="0.45"/>
    <row r="230" ht="32.1" customHeight="1" x14ac:dyDescent="0.45"/>
    <row r="231" ht="32.1" customHeight="1" x14ac:dyDescent="0.45"/>
    <row r="232" ht="32.1" customHeight="1" x14ac:dyDescent="0.45"/>
    <row r="233" ht="32.1" customHeight="1" x14ac:dyDescent="0.45"/>
    <row r="234" ht="32.1" customHeight="1" x14ac:dyDescent="0.45"/>
    <row r="235" ht="32.1" customHeight="1" x14ac:dyDescent="0.45"/>
    <row r="236" ht="32.1" customHeight="1" x14ac:dyDescent="0.45"/>
    <row r="237" ht="32.1" customHeight="1" x14ac:dyDescent="0.45"/>
    <row r="238" ht="32.1" customHeight="1" x14ac:dyDescent="0.45"/>
    <row r="239" ht="32.1" customHeight="1" x14ac:dyDescent="0.45"/>
    <row r="240" ht="32.1" customHeight="1" x14ac:dyDescent="0.45"/>
    <row r="241" ht="32.1" customHeight="1" x14ac:dyDescent="0.45"/>
    <row r="242" ht="32.1" customHeight="1" x14ac:dyDescent="0.45"/>
    <row r="243" ht="32.1" customHeight="1" x14ac:dyDescent="0.45"/>
    <row r="244" ht="32.1" customHeight="1" x14ac:dyDescent="0.45"/>
    <row r="245" ht="32.1" customHeight="1" x14ac:dyDescent="0.45"/>
    <row r="246" ht="32.1" customHeight="1" x14ac:dyDescent="0.45"/>
    <row r="247" ht="32.1" customHeight="1" x14ac:dyDescent="0.45"/>
    <row r="248" ht="32.1" customHeight="1" x14ac:dyDescent="0.45"/>
    <row r="249" ht="32.1" customHeight="1" x14ac:dyDescent="0.45"/>
    <row r="250" ht="32.1" customHeight="1" x14ac:dyDescent="0.45"/>
    <row r="251" ht="32.1" customHeight="1" x14ac:dyDescent="0.45"/>
    <row r="252" ht="32.1" customHeight="1" x14ac:dyDescent="0.45"/>
    <row r="253" ht="32.1" customHeight="1" x14ac:dyDescent="0.45"/>
    <row r="254" ht="32.1" customHeight="1" x14ac:dyDescent="0.45"/>
    <row r="255" ht="32.1" customHeight="1" x14ac:dyDescent="0.45"/>
    <row r="256" ht="32.1" customHeight="1" x14ac:dyDescent="0.45"/>
    <row r="257" ht="32.1" customHeight="1" x14ac:dyDescent="0.45"/>
    <row r="258" ht="32.1" customHeight="1" x14ac:dyDescent="0.45"/>
    <row r="259" ht="32.1" customHeight="1" x14ac:dyDescent="0.45"/>
    <row r="260" ht="32.1" customHeight="1" x14ac:dyDescent="0.45"/>
    <row r="261" ht="32.1" customHeight="1" x14ac:dyDescent="0.45"/>
    <row r="262" ht="32.1" customHeight="1" x14ac:dyDescent="0.45"/>
    <row r="263" ht="32.1" customHeight="1" x14ac:dyDescent="0.45"/>
    <row r="264" ht="32.1" customHeight="1" x14ac:dyDescent="0.45"/>
    <row r="265" ht="32.1" customHeight="1" x14ac:dyDescent="0.45"/>
    <row r="266" ht="32.1" customHeight="1" x14ac:dyDescent="0.45"/>
    <row r="267" ht="32.1" customHeight="1" x14ac:dyDescent="0.45"/>
    <row r="268" ht="32.1" customHeight="1" x14ac:dyDescent="0.45"/>
    <row r="269" ht="32.1" customHeight="1" x14ac:dyDescent="0.45"/>
    <row r="270" ht="32.1" customHeight="1" x14ac:dyDescent="0.45"/>
    <row r="271" ht="32.1" customHeight="1" x14ac:dyDescent="0.45"/>
    <row r="272" ht="32.1" customHeight="1" x14ac:dyDescent="0.45"/>
    <row r="273" ht="32.1" customHeight="1" x14ac:dyDescent="0.45"/>
    <row r="274" ht="32.1" customHeight="1" x14ac:dyDescent="0.45"/>
    <row r="275" ht="32.1" customHeight="1" x14ac:dyDescent="0.45"/>
    <row r="276" ht="32.1" customHeight="1" x14ac:dyDescent="0.45"/>
    <row r="277" ht="32.1" customHeight="1" x14ac:dyDescent="0.45"/>
    <row r="278" ht="32.1" customHeight="1" x14ac:dyDescent="0.45"/>
    <row r="279" ht="32.1" customHeight="1" x14ac:dyDescent="0.45"/>
    <row r="280" ht="32.1" customHeight="1" x14ac:dyDescent="0.45"/>
    <row r="281" ht="32.1" customHeight="1" x14ac:dyDescent="0.45"/>
    <row r="282" ht="32.1" customHeight="1" x14ac:dyDescent="0.45"/>
    <row r="283" ht="32.1" customHeight="1" x14ac:dyDescent="0.45"/>
    <row r="284" ht="32.1" customHeight="1" x14ac:dyDescent="0.45"/>
    <row r="285" ht="32.1" customHeight="1" x14ac:dyDescent="0.45"/>
    <row r="286" ht="32.1" customHeight="1" x14ac:dyDescent="0.45"/>
    <row r="287" ht="32.1" customHeight="1" x14ac:dyDescent="0.45"/>
    <row r="288" ht="32.1" customHeight="1" x14ac:dyDescent="0.45"/>
    <row r="289" ht="32.1" customHeight="1" x14ac:dyDescent="0.45"/>
    <row r="290" ht="32.1" customHeight="1" x14ac:dyDescent="0.45"/>
    <row r="291" ht="32.1" customHeight="1" x14ac:dyDescent="0.45"/>
    <row r="292" ht="32.1" customHeight="1" x14ac:dyDescent="0.45"/>
    <row r="293" ht="32.1" customHeight="1" x14ac:dyDescent="0.45"/>
    <row r="294" ht="32.1" customHeight="1" x14ac:dyDescent="0.45"/>
    <row r="295" ht="32.1" customHeight="1" x14ac:dyDescent="0.45"/>
    <row r="296" ht="32.1" customHeight="1" x14ac:dyDescent="0.45"/>
    <row r="297" ht="32.1" customHeight="1" x14ac:dyDescent="0.45"/>
    <row r="298" ht="32.1" customHeight="1" x14ac:dyDescent="0.45"/>
    <row r="299" ht="32.1" customHeight="1" x14ac:dyDescent="0.45"/>
    <row r="300" ht="32.1" customHeight="1" x14ac:dyDescent="0.45"/>
    <row r="301" ht="32.1" customHeight="1" x14ac:dyDescent="0.45"/>
    <row r="302" ht="32.1" customHeight="1" x14ac:dyDescent="0.45"/>
    <row r="303" ht="32.1" customHeight="1" x14ac:dyDescent="0.45"/>
    <row r="304" ht="32.1" customHeight="1" x14ac:dyDescent="0.45"/>
    <row r="305" ht="32.1" customHeight="1" x14ac:dyDescent="0.45"/>
    <row r="306" ht="32.1" customHeight="1" x14ac:dyDescent="0.45"/>
    <row r="307" ht="32.1" customHeight="1" x14ac:dyDescent="0.45"/>
    <row r="308" ht="32.1" customHeight="1" x14ac:dyDescent="0.45"/>
    <row r="309" ht="32.1" customHeight="1" x14ac:dyDescent="0.45"/>
    <row r="310" ht="32.1" customHeight="1" x14ac:dyDescent="0.45"/>
    <row r="311" ht="32.1" customHeight="1" x14ac:dyDescent="0.45"/>
    <row r="312" ht="32.1" customHeight="1" x14ac:dyDescent="0.45"/>
    <row r="313" ht="32.1" customHeight="1" x14ac:dyDescent="0.45"/>
    <row r="314" ht="32.1" customHeight="1" x14ac:dyDescent="0.45"/>
    <row r="315" ht="32.1" customHeight="1" x14ac:dyDescent="0.45"/>
    <row r="316" ht="32.1" customHeight="1" x14ac:dyDescent="0.45"/>
    <row r="317" ht="32.1" customHeight="1" x14ac:dyDescent="0.45"/>
    <row r="318" ht="32.1" customHeight="1" x14ac:dyDescent="0.45"/>
    <row r="319" ht="32.1" customHeight="1" x14ac:dyDescent="0.45"/>
    <row r="320" ht="32.1" customHeight="1" x14ac:dyDescent="0.45"/>
    <row r="321" ht="32.1" customHeight="1" x14ac:dyDescent="0.45"/>
    <row r="322" ht="32.1" customHeight="1" x14ac:dyDescent="0.45"/>
    <row r="323" ht="32.1" customHeight="1" x14ac:dyDescent="0.45"/>
    <row r="324" ht="32.1" customHeight="1" x14ac:dyDescent="0.45"/>
    <row r="325" ht="32.1" customHeight="1" x14ac:dyDescent="0.45"/>
    <row r="326" ht="32.1" customHeight="1" x14ac:dyDescent="0.45"/>
    <row r="327" ht="32.1" customHeight="1" x14ac:dyDescent="0.45"/>
    <row r="328" ht="32.1" customHeight="1" x14ac:dyDescent="0.45"/>
    <row r="329" ht="32.1" customHeight="1" x14ac:dyDescent="0.45"/>
    <row r="330" ht="32.1" customHeight="1" x14ac:dyDescent="0.45"/>
    <row r="331" ht="32.1" customHeight="1" x14ac:dyDescent="0.45"/>
    <row r="332" ht="32.1" customHeight="1" x14ac:dyDescent="0.45"/>
    <row r="333" ht="32.1" customHeight="1" x14ac:dyDescent="0.45"/>
    <row r="334" ht="32.1" customHeight="1" x14ac:dyDescent="0.45"/>
    <row r="335" ht="32.1" customHeight="1" x14ac:dyDescent="0.45"/>
    <row r="336" ht="32.1" customHeight="1" x14ac:dyDescent="0.45"/>
    <row r="337" ht="32.1" customHeight="1" x14ac:dyDescent="0.45"/>
    <row r="338" ht="32.1" customHeight="1" x14ac:dyDescent="0.45"/>
    <row r="339" ht="32.1" customHeight="1" x14ac:dyDescent="0.45"/>
    <row r="340" ht="32.1" customHeight="1" x14ac:dyDescent="0.45"/>
    <row r="341" ht="32.1" customHeight="1" x14ac:dyDescent="0.45"/>
    <row r="342" ht="32.1" customHeight="1" x14ac:dyDescent="0.45"/>
    <row r="343" ht="32.1" customHeight="1" x14ac:dyDescent="0.45"/>
    <row r="344" ht="32.1" customHeight="1" x14ac:dyDescent="0.45"/>
    <row r="345" ht="32.1" customHeight="1" x14ac:dyDescent="0.45"/>
    <row r="346" ht="32.1" customHeight="1" x14ac:dyDescent="0.45"/>
    <row r="347" ht="32.1" customHeight="1" x14ac:dyDescent="0.45"/>
    <row r="348" ht="32.1" customHeight="1" x14ac:dyDescent="0.45"/>
    <row r="349" ht="32.1" customHeight="1" x14ac:dyDescent="0.45"/>
    <row r="350" ht="32.1" customHeight="1" x14ac:dyDescent="0.45"/>
    <row r="351" ht="32.1" customHeight="1" x14ac:dyDescent="0.45"/>
    <row r="352" ht="32.1" customHeight="1" x14ac:dyDescent="0.45"/>
    <row r="353" ht="32.1" customHeight="1" x14ac:dyDescent="0.45"/>
    <row r="354" ht="32.1" customHeight="1" x14ac:dyDescent="0.45"/>
    <row r="355" ht="32.1" customHeight="1" x14ac:dyDescent="0.45"/>
    <row r="356" ht="32.1" customHeight="1" x14ac:dyDescent="0.45"/>
    <row r="357" ht="32.1" customHeight="1" x14ac:dyDescent="0.45"/>
    <row r="358" ht="32.1" customHeight="1" x14ac:dyDescent="0.45"/>
    <row r="359" ht="32.1" customHeight="1" x14ac:dyDescent="0.45"/>
    <row r="360" ht="32.1" customHeight="1" x14ac:dyDescent="0.45"/>
    <row r="361" ht="32.1" customHeight="1" x14ac:dyDescent="0.45"/>
    <row r="362" ht="32.1" customHeight="1" x14ac:dyDescent="0.45"/>
    <row r="363" ht="32.1" customHeight="1" x14ac:dyDescent="0.45"/>
    <row r="364" ht="32.1" customHeight="1" x14ac:dyDescent="0.45"/>
    <row r="365" ht="32.1" customHeight="1" x14ac:dyDescent="0.45"/>
    <row r="366" ht="32.1" customHeight="1" x14ac:dyDescent="0.45"/>
    <row r="367" ht="32.1" customHeight="1" x14ac:dyDescent="0.45"/>
    <row r="368" ht="32.1" customHeight="1" x14ac:dyDescent="0.45"/>
    <row r="369" ht="32.1" customHeight="1" x14ac:dyDescent="0.45"/>
    <row r="370" ht="32.1" customHeight="1" x14ac:dyDescent="0.45"/>
    <row r="371" ht="32.1" customHeight="1" x14ac:dyDescent="0.45"/>
    <row r="372" ht="32.1" customHeight="1" x14ac:dyDescent="0.45"/>
    <row r="373" ht="32.1" customHeight="1" x14ac:dyDescent="0.45"/>
    <row r="374" ht="32.1" customHeight="1" x14ac:dyDescent="0.45"/>
    <row r="375" ht="32.1" customHeight="1" x14ac:dyDescent="0.45"/>
    <row r="376" ht="32.1" customHeight="1" x14ac:dyDescent="0.45"/>
    <row r="377" ht="32.1" customHeight="1" x14ac:dyDescent="0.45"/>
    <row r="378" ht="32.1" customHeight="1" x14ac:dyDescent="0.45"/>
    <row r="379" ht="32.1" customHeight="1" x14ac:dyDescent="0.45"/>
    <row r="380" ht="32.1" customHeight="1" x14ac:dyDescent="0.45"/>
    <row r="381" ht="32.1" customHeight="1" x14ac:dyDescent="0.45"/>
    <row r="382" ht="32.1" customHeight="1" x14ac:dyDescent="0.45"/>
    <row r="383" ht="32.1" customHeight="1" x14ac:dyDescent="0.45"/>
    <row r="384" ht="32.1" customHeight="1" x14ac:dyDescent="0.45"/>
    <row r="385" ht="32.1" customHeight="1" x14ac:dyDescent="0.45"/>
    <row r="386" ht="32.1" customHeight="1" x14ac:dyDescent="0.45"/>
    <row r="387" ht="32.1" customHeight="1" x14ac:dyDescent="0.45"/>
    <row r="388" ht="32.1" customHeight="1" x14ac:dyDescent="0.45"/>
    <row r="389" ht="32.1" customHeight="1" x14ac:dyDescent="0.45"/>
    <row r="390" ht="32.1" customHeight="1" x14ac:dyDescent="0.45"/>
    <row r="391" ht="32.1" customHeight="1" x14ac:dyDescent="0.45"/>
    <row r="392" ht="32.1" customHeight="1" x14ac:dyDescent="0.45"/>
    <row r="393" ht="32.1" customHeight="1" x14ac:dyDescent="0.45"/>
    <row r="394" ht="32.1" customHeight="1" x14ac:dyDescent="0.45"/>
    <row r="395" ht="32.1" customHeight="1" x14ac:dyDescent="0.45"/>
    <row r="396" ht="32.1" customHeight="1" x14ac:dyDescent="0.45"/>
    <row r="397" ht="32.1" customHeight="1" x14ac:dyDescent="0.45"/>
    <row r="398" ht="32.1" customHeight="1" x14ac:dyDescent="0.45"/>
    <row r="399" ht="32.1" customHeight="1" x14ac:dyDescent="0.45"/>
    <row r="400" ht="32.1" customHeight="1" x14ac:dyDescent="0.45"/>
    <row r="401" ht="32.1" customHeight="1" x14ac:dyDescent="0.45"/>
    <row r="402" ht="32.1" customHeight="1" x14ac:dyDescent="0.45"/>
    <row r="403" ht="32.1" customHeight="1" x14ac:dyDescent="0.45"/>
    <row r="404" ht="32.1" customHeight="1" x14ac:dyDescent="0.45"/>
    <row r="405" ht="32.1" customHeight="1" x14ac:dyDescent="0.45"/>
    <row r="406" ht="32.1" customHeight="1" x14ac:dyDescent="0.45"/>
    <row r="407" ht="32.1" customHeight="1" x14ac:dyDescent="0.45"/>
    <row r="408" ht="32.1" customHeight="1" x14ac:dyDescent="0.45"/>
    <row r="409" ht="32.1" customHeight="1" x14ac:dyDescent="0.45"/>
    <row r="410" ht="32.1" customHeight="1" x14ac:dyDescent="0.45"/>
    <row r="411" ht="32.1" customHeight="1" x14ac:dyDescent="0.45"/>
    <row r="412" ht="32.1" customHeight="1" x14ac:dyDescent="0.45"/>
    <row r="413" ht="32.1" customHeight="1" x14ac:dyDescent="0.45"/>
    <row r="414" ht="32.1" customHeight="1" x14ac:dyDescent="0.45"/>
    <row r="415" ht="32.1" customHeight="1" x14ac:dyDescent="0.45"/>
    <row r="416" ht="32.1" customHeight="1" x14ac:dyDescent="0.45"/>
    <row r="417" ht="32.1" customHeight="1" x14ac:dyDescent="0.45"/>
    <row r="418" ht="32.1" customHeight="1" x14ac:dyDescent="0.45"/>
  </sheetData>
  <mergeCells count="469">
    <mergeCell ref="B44:E44"/>
    <mergeCell ref="G44:M44"/>
    <mergeCell ref="N44:U44"/>
    <mergeCell ref="V44:X44"/>
    <mergeCell ref="Y44:AA44"/>
    <mergeCell ref="B45:E49"/>
    <mergeCell ref="V35:X35"/>
    <mergeCell ref="Y35:AA35"/>
    <mergeCell ref="G36:M36"/>
    <mergeCell ref="N36:Q36"/>
    <mergeCell ref="R36:U36"/>
    <mergeCell ref="V36:X36"/>
    <mergeCell ref="Y36:AA36"/>
    <mergeCell ref="B39:E43"/>
    <mergeCell ref="G42:M42"/>
    <mergeCell ref="N42:Q42"/>
    <mergeCell ref="R42:U42"/>
    <mergeCell ref="V42:X42"/>
    <mergeCell ref="Y42:AA42"/>
    <mergeCell ref="G43:M43"/>
    <mergeCell ref="N43:Q43"/>
    <mergeCell ref="R43:U43"/>
    <mergeCell ref="V43:X43"/>
    <mergeCell ref="Y43:AA43"/>
    <mergeCell ref="B31:E31"/>
    <mergeCell ref="G31:M31"/>
    <mergeCell ref="N31:U31"/>
    <mergeCell ref="V31:X31"/>
    <mergeCell ref="Y31:AA31"/>
    <mergeCell ref="B32:E36"/>
    <mergeCell ref="G32:M32"/>
    <mergeCell ref="N32:Q32"/>
    <mergeCell ref="R32:U32"/>
    <mergeCell ref="V32:X32"/>
    <mergeCell ref="Y32:AA32"/>
    <mergeCell ref="G33:M33"/>
    <mergeCell ref="N33:Q33"/>
    <mergeCell ref="R33:U33"/>
    <mergeCell ref="V33:X33"/>
    <mergeCell ref="Y33:AA33"/>
    <mergeCell ref="G34:M34"/>
    <mergeCell ref="N34:Q34"/>
    <mergeCell ref="R34:U34"/>
    <mergeCell ref="V34:X34"/>
    <mergeCell ref="Y34:AA34"/>
    <mergeCell ref="G35:M35"/>
    <mergeCell ref="N35:Q35"/>
    <mergeCell ref="R35:U35"/>
    <mergeCell ref="B26:E30"/>
    <mergeCell ref="G27:M27"/>
    <mergeCell ref="N27:Q27"/>
    <mergeCell ref="R27:U27"/>
    <mergeCell ref="V27:X27"/>
    <mergeCell ref="Y27:AA27"/>
    <mergeCell ref="G28:M28"/>
    <mergeCell ref="N28:Q28"/>
    <mergeCell ref="R28:U28"/>
    <mergeCell ref="V28:X28"/>
    <mergeCell ref="Y28:AA28"/>
    <mergeCell ref="G29:M29"/>
    <mergeCell ref="N29:Q29"/>
    <mergeCell ref="R29:U29"/>
    <mergeCell ref="V29:X29"/>
    <mergeCell ref="Y29:AA29"/>
    <mergeCell ref="G30:M30"/>
    <mergeCell ref="N30:Q30"/>
    <mergeCell ref="R30:U30"/>
    <mergeCell ref="V30:X30"/>
    <mergeCell ref="Y30:AA30"/>
    <mergeCell ref="A6:A7"/>
    <mergeCell ref="A8:A9"/>
    <mergeCell ref="A10:A11"/>
    <mergeCell ref="A12:A13"/>
    <mergeCell ref="A14:A15"/>
    <mergeCell ref="A16:A17"/>
    <mergeCell ref="A18:A19"/>
    <mergeCell ref="A20:A21"/>
    <mergeCell ref="A22:A23"/>
    <mergeCell ref="AO20:AO21"/>
    <mergeCell ref="AO8:AO9"/>
    <mergeCell ref="V97:X97"/>
    <mergeCell ref="Y97:AA97"/>
    <mergeCell ref="G98:M98"/>
    <mergeCell ref="N98:Q98"/>
    <mergeCell ref="R98:U98"/>
    <mergeCell ref="V98:X98"/>
    <mergeCell ref="Y98:AA98"/>
    <mergeCell ref="V96:X96"/>
    <mergeCell ref="Y96:AA96"/>
    <mergeCell ref="G97:M97"/>
    <mergeCell ref="N97:Q97"/>
    <mergeCell ref="R97:U97"/>
    <mergeCell ref="G77:M77"/>
    <mergeCell ref="N77:Q77"/>
    <mergeCell ref="R77:U77"/>
    <mergeCell ref="V77:X77"/>
    <mergeCell ref="Y77:AA77"/>
    <mergeCell ref="G69:M69"/>
    <mergeCell ref="N69:Q69"/>
    <mergeCell ref="R69:U69"/>
    <mergeCell ref="V69:X69"/>
    <mergeCell ref="Y69:AA69"/>
    <mergeCell ref="G99:M99"/>
    <mergeCell ref="N99:Q99"/>
    <mergeCell ref="R99:U99"/>
    <mergeCell ref="V99:X99"/>
    <mergeCell ref="Y99:AA99"/>
    <mergeCell ref="B93:E93"/>
    <mergeCell ref="G93:M93"/>
    <mergeCell ref="N93:U93"/>
    <mergeCell ref="V93:X93"/>
    <mergeCell ref="Y93:AA93"/>
    <mergeCell ref="B94:E99"/>
    <mergeCell ref="G94:M94"/>
    <mergeCell ref="N94:Q94"/>
    <mergeCell ref="R94:U94"/>
    <mergeCell ref="V94:X94"/>
    <mergeCell ref="Y94:AA94"/>
    <mergeCell ref="G95:M95"/>
    <mergeCell ref="N95:Q95"/>
    <mergeCell ref="R95:U95"/>
    <mergeCell ref="V95:X95"/>
    <mergeCell ref="Y95:AA95"/>
    <mergeCell ref="G96:M96"/>
    <mergeCell ref="N96:Q96"/>
    <mergeCell ref="R96:U96"/>
    <mergeCell ref="B72:E72"/>
    <mergeCell ref="G72:M72"/>
    <mergeCell ref="N72:U72"/>
    <mergeCell ref="V72:X72"/>
    <mergeCell ref="Y72:AA72"/>
    <mergeCell ref="B73:E77"/>
    <mergeCell ref="G73:M73"/>
    <mergeCell ref="N73:Q73"/>
    <mergeCell ref="R73:U73"/>
    <mergeCell ref="V73:X73"/>
    <mergeCell ref="Y73:AA73"/>
    <mergeCell ref="G74:M74"/>
    <mergeCell ref="N74:Q74"/>
    <mergeCell ref="R74:U74"/>
    <mergeCell ref="V74:X74"/>
    <mergeCell ref="Y74:AA74"/>
    <mergeCell ref="G75:M75"/>
    <mergeCell ref="N75:Q75"/>
    <mergeCell ref="R75:U75"/>
    <mergeCell ref="V75:X75"/>
    <mergeCell ref="Y75:AA75"/>
    <mergeCell ref="G76:M76"/>
    <mergeCell ref="N76:Q76"/>
    <mergeCell ref="R76:U76"/>
    <mergeCell ref="G70:M70"/>
    <mergeCell ref="N70:Q70"/>
    <mergeCell ref="R70:U70"/>
    <mergeCell ref="V70:X70"/>
    <mergeCell ref="Y70:AA70"/>
    <mergeCell ref="V76:X76"/>
    <mergeCell ref="Y76:AA76"/>
    <mergeCell ref="G67:M67"/>
    <mergeCell ref="N67:Q67"/>
    <mergeCell ref="R67:U67"/>
    <mergeCell ref="V67:X67"/>
    <mergeCell ref="Y67:AA67"/>
    <mergeCell ref="G68:M68"/>
    <mergeCell ref="N68:Q68"/>
    <mergeCell ref="R68:U68"/>
    <mergeCell ref="V68:X68"/>
    <mergeCell ref="Y68:AA68"/>
    <mergeCell ref="G65:M65"/>
    <mergeCell ref="N65:Q65"/>
    <mergeCell ref="R65:U65"/>
    <mergeCell ref="V65:X65"/>
    <mergeCell ref="Y65:AA65"/>
    <mergeCell ref="G66:M66"/>
    <mergeCell ref="N66:Q66"/>
    <mergeCell ref="R66:U66"/>
    <mergeCell ref="V66:X66"/>
    <mergeCell ref="Y66:AA66"/>
    <mergeCell ref="Y62:AA62"/>
    <mergeCell ref="G63:M63"/>
    <mergeCell ref="N63:Q63"/>
    <mergeCell ref="R63:U63"/>
    <mergeCell ref="V63:X63"/>
    <mergeCell ref="Y63:AA63"/>
    <mergeCell ref="G64:M64"/>
    <mergeCell ref="N64:Q64"/>
    <mergeCell ref="R64:U64"/>
    <mergeCell ref="V64:X64"/>
    <mergeCell ref="Y64:AA64"/>
    <mergeCell ref="N62:Q62"/>
    <mergeCell ref="R62:U62"/>
    <mergeCell ref="V62:X62"/>
    <mergeCell ref="B3:C3"/>
    <mergeCell ref="B4:D5"/>
    <mergeCell ref="E4:G5"/>
    <mergeCell ref="H4:J5"/>
    <mergeCell ref="K4:M5"/>
    <mergeCell ref="N4:P5"/>
    <mergeCell ref="AM4:AM5"/>
    <mergeCell ref="B6:D7"/>
    <mergeCell ref="E6:G7"/>
    <mergeCell ref="AF6:AF7"/>
    <mergeCell ref="AG6:AG7"/>
    <mergeCell ref="AH6:AH7"/>
    <mergeCell ref="AI6:AI7"/>
    <mergeCell ref="AJ6:AJ7"/>
    <mergeCell ref="AK6:AK7"/>
    <mergeCell ref="AL6:AL7"/>
    <mergeCell ref="AG4:AG5"/>
    <mergeCell ref="AH4:AH5"/>
    <mergeCell ref="AI4:AI5"/>
    <mergeCell ref="AJ4:AJ5"/>
    <mergeCell ref="AK4:AK5"/>
    <mergeCell ref="AL4:AL5"/>
    <mergeCell ref="Q4:S5"/>
    <mergeCell ref="T4:V5"/>
    <mergeCell ref="W4:Y5"/>
    <mergeCell ref="Z4:AB5"/>
    <mergeCell ref="AC4:AE5"/>
    <mergeCell ref="AF4:AF5"/>
    <mergeCell ref="AM6:AM7"/>
    <mergeCell ref="B8:D9"/>
    <mergeCell ref="H8:J9"/>
    <mergeCell ref="AF8:AF9"/>
    <mergeCell ref="AG8:AG9"/>
    <mergeCell ref="AH8:AH9"/>
    <mergeCell ref="AI8:AI9"/>
    <mergeCell ref="AJ8:AJ9"/>
    <mergeCell ref="AK8:AK9"/>
    <mergeCell ref="AL8:AL9"/>
    <mergeCell ref="AM8:AM9"/>
    <mergeCell ref="AM10:AM11"/>
    <mergeCell ref="B12:D13"/>
    <mergeCell ref="N12:P13"/>
    <mergeCell ref="AF12:AF13"/>
    <mergeCell ref="AG12:AG13"/>
    <mergeCell ref="AH12:AH13"/>
    <mergeCell ref="AI12:AI13"/>
    <mergeCell ref="AJ12:AJ13"/>
    <mergeCell ref="AK12:AK13"/>
    <mergeCell ref="AL12:AL13"/>
    <mergeCell ref="AM12:AM13"/>
    <mergeCell ref="B10:D11"/>
    <mergeCell ref="K10:M11"/>
    <mergeCell ref="AF10:AF11"/>
    <mergeCell ref="AG10:AG11"/>
    <mergeCell ref="AH10:AH11"/>
    <mergeCell ref="AI10:AI11"/>
    <mergeCell ref="AJ10:AJ11"/>
    <mergeCell ref="AK10:AK11"/>
    <mergeCell ref="AL10:AL11"/>
    <mergeCell ref="AM14:AM15"/>
    <mergeCell ref="B16:D17"/>
    <mergeCell ref="T16:V17"/>
    <mergeCell ref="AF16:AF17"/>
    <mergeCell ref="AG16:AG17"/>
    <mergeCell ref="AH16:AH17"/>
    <mergeCell ref="AI16:AI17"/>
    <mergeCell ref="AJ16:AJ17"/>
    <mergeCell ref="AK16:AK17"/>
    <mergeCell ref="AL16:AL17"/>
    <mergeCell ref="AM16:AM17"/>
    <mergeCell ref="B14:D15"/>
    <mergeCell ref="Q14:S15"/>
    <mergeCell ref="AF14:AF15"/>
    <mergeCell ref="AG14:AG15"/>
    <mergeCell ref="AH14:AH15"/>
    <mergeCell ref="AI14:AI15"/>
    <mergeCell ref="AJ14:AJ15"/>
    <mergeCell ref="AK14:AK15"/>
    <mergeCell ref="AL14:AL15"/>
    <mergeCell ref="AM18:AM19"/>
    <mergeCell ref="B20:D21"/>
    <mergeCell ref="Z20:AB21"/>
    <mergeCell ref="AF20:AF21"/>
    <mergeCell ref="AG20:AG21"/>
    <mergeCell ref="AH20:AH21"/>
    <mergeCell ref="AI20:AI21"/>
    <mergeCell ref="AJ20:AJ21"/>
    <mergeCell ref="AK20:AK21"/>
    <mergeCell ref="AL20:AL21"/>
    <mergeCell ref="B18:D19"/>
    <mergeCell ref="W18:Y19"/>
    <mergeCell ref="AF18:AF19"/>
    <mergeCell ref="AG18:AG19"/>
    <mergeCell ref="AH18:AH19"/>
    <mergeCell ref="AI18:AI19"/>
    <mergeCell ref="AJ18:AJ19"/>
    <mergeCell ref="AK18:AK19"/>
    <mergeCell ref="AL18:AL19"/>
    <mergeCell ref="AM20:AM21"/>
    <mergeCell ref="AM22:AM23"/>
    <mergeCell ref="B25:E25"/>
    <mergeCell ref="G25:M25"/>
    <mergeCell ref="N25:U25"/>
    <mergeCell ref="V25:X25"/>
    <mergeCell ref="Y25:AA25"/>
    <mergeCell ref="B22:D23"/>
    <mergeCell ref="AC22:AE23"/>
    <mergeCell ref="AF22:AF23"/>
    <mergeCell ref="AG22:AG23"/>
    <mergeCell ref="AH22:AH23"/>
    <mergeCell ref="AI22:AI23"/>
    <mergeCell ref="AJ22:AJ23"/>
    <mergeCell ref="AK22:AK23"/>
    <mergeCell ref="AL22:AL23"/>
    <mergeCell ref="V40:X40"/>
    <mergeCell ref="Y40:AA40"/>
    <mergeCell ref="Y38:AA38"/>
    <mergeCell ref="N39:Q39"/>
    <mergeCell ref="R39:U39"/>
    <mergeCell ref="V39:X39"/>
    <mergeCell ref="Y39:AA39"/>
    <mergeCell ref="B38:E38"/>
    <mergeCell ref="G38:M38"/>
    <mergeCell ref="N38:U38"/>
    <mergeCell ref="V38:X38"/>
    <mergeCell ref="V49:X49"/>
    <mergeCell ref="Y49:AA49"/>
    <mergeCell ref="G41:M41"/>
    <mergeCell ref="N41:Q41"/>
    <mergeCell ref="R41:U41"/>
    <mergeCell ref="V41:X41"/>
    <mergeCell ref="Y41:AA41"/>
    <mergeCell ref="G26:M26"/>
    <mergeCell ref="N26:Q26"/>
    <mergeCell ref="R26:U26"/>
    <mergeCell ref="V26:X26"/>
    <mergeCell ref="Y26:AA26"/>
    <mergeCell ref="G39:M39"/>
    <mergeCell ref="G45:M45"/>
    <mergeCell ref="N45:Q45"/>
    <mergeCell ref="R45:U45"/>
    <mergeCell ref="V45:X45"/>
    <mergeCell ref="Y45:AA45"/>
    <mergeCell ref="G46:M46"/>
    <mergeCell ref="N46:Q46"/>
    <mergeCell ref="R46:U46"/>
    <mergeCell ref="V46:X46"/>
    <mergeCell ref="G48:M48"/>
    <mergeCell ref="N48:Q48"/>
    <mergeCell ref="R48:U48"/>
    <mergeCell ref="V48:X48"/>
    <mergeCell ref="Y48:AA48"/>
    <mergeCell ref="Y46:AA46"/>
    <mergeCell ref="G47:M47"/>
    <mergeCell ref="N47:Q47"/>
    <mergeCell ref="R47:U47"/>
    <mergeCell ref="V47:X47"/>
    <mergeCell ref="Y47:AA47"/>
    <mergeCell ref="G49:M49"/>
    <mergeCell ref="N49:Q49"/>
    <mergeCell ref="R49:U49"/>
    <mergeCell ref="B52:E52"/>
    <mergeCell ref="G52:M52"/>
    <mergeCell ref="N52:U52"/>
    <mergeCell ref="V52:X52"/>
    <mergeCell ref="Y52:AA52"/>
    <mergeCell ref="B53:E60"/>
    <mergeCell ref="G53:M53"/>
    <mergeCell ref="N53:Q53"/>
    <mergeCell ref="R53:U53"/>
    <mergeCell ref="V53:X53"/>
    <mergeCell ref="Y53:AA53"/>
    <mergeCell ref="G54:M54"/>
    <mergeCell ref="N54:Q54"/>
    <mergeCell ref="R54:U54"/>
    <mergeCell ref="V54:X54"/>
    <mergeCell ref="Y54:AA54"/>
    <mergeCell ref="G55:M55"/>
    <mergeCell ref="N55:Q55"/>
    <mergeCell ref="R55:U55"/>
    <mergeCell ref="G60:M60"/>
    <mergeCell ref="N60:Q60"/>
    <mergeCell ref="R60:U60"/>
    <mergeCell ref="V60:X60"/>
    <mergeCell ref="Y60:AA60"/>
    <mergeCell ref="N83:Q83"/>
    <mergeCell ref="R83:U83"/>
    <mergeCell ref="V55:X55"/>
    <mergeCell ref="Y55:AA55"/>
    <mergeCell ref="G56:M56"/>
    <mergeCell ref="N56:Q56"/>
    <mergeCell ref="R56:U56"/>
    <mergeCell ref="V56:X56"/>
    <mergeCell ref="Y56:AA56"/>
    <mergeCell ref="G57:M57"/>
    <mergeCell ref="N57:Q57"/>
    <mergeCell ref="R57:U57"/>
    <mergeCell ref="G59:M59"/>
    <mergeCell ref="N59:Q59"/>
    <mergeCell ref="R59:U59"/>
    <mergeCell ref="V59:X59"/>
    <mergeCell ref="Y59:AA59"/>
    <mergeCell ref="R61:U61"/>
    <mergeCell ref="V61:X61"/>
    <mergeCell ref="Y61:AA61"/>
    <mergeCell ref="G62:M62"/>
    <mergeCell ref="V90:X90"/>
    <mergeCell ref="Y90:AA90"/>
    <mergeCell ref="B80:E80"/>
    <mergeCell ref="G80:M80"/>
    <mergeCell ref="N80:U80"/>
    <mergeCell ref="V80:X80"/>
    <mergeCell ref="Y80:AA80"/>
    <mergeCell ref="B87:E87"/>
    <mergeCell ref="G87:M87"/>
    <mergeCell ref="N87:U87"/>
    <mergeCell ref="V87:X87"/>
    <mergeCell ref="Y87:AA87"/>
    <mergeCell ref="B81:E84"/>
    <mergeCell ref="G81:M81"/>
    <mergeCell ref="N81:Q81"/>
    <mergeCell ref="R81:U81"/>
    <mergeCell ref="V81:X81"/>
    <mergeCell ref="Y81:AA81"/>
    <mergeCell ref="G82:M82"/>
    <mergeCell ref="N82:Q82"/>
    <mergeCell ref="R82:U82"/>
    <mergeCell ref="V82:X82"/>
    <mergeCell ref="Y82:AA82"/>
    <mergeCell ref="G83:M83"/>
    <mergeCell ref="N89:Q89"/>
    <mergeCell ref="R89:U89"/>
    <mergeCell ref="V89:X89"/>
    <mergeCell ref="Y89:AA89"/>
    <mergeCell ref="G61:M61"/>
    <mergeCell ref="N61:Q61"/>
    <mergeCell ref="V83:X83"/>
    <mergeCell ref="Y83:AA83"/>
    <mergeCell ref="G84:M84"/>
    <mergeCell ref="N84:Q84"/>
    <mergeCell ref="R84:U84"/>
    <mergeCell ref="B85:H85"/>
    <mergeCell ref="V84:X84"/>
    <mergeCell ref="Y84:AA84"/>
    <mergeCell ref="B88:E90"/>
    <mergeCell ref="G88:M88"/>
    <mergeCell ref="N88:Q88"/>
    <mergeCell ref="R88:U88"/>
    <mergeCell ref="V88:X88"/>
    <mergeCell ref="Y88:AA88"/>
    <mergeCell ref="G89:M89"/>
    <mergeCell ref="G90:M90"/>
    <mergeCell ref="N90:Q90"/>
    <mergeCell ref="R90:U90"/>
    <mergeCell ref="G50:M50"/>
    <mergeCell ref="N50:Q50"/>
    <mergeCell ref="R50:U50"/>
    <mergeCell ref="V50:X50"/>
    <mergeCell ref="Y50:AA50"/>
    <mergeCell ref="V57:X57"/>
    <mergeCell ref="Y57:AA57"/>
    <mergeCell ref="G58:M58"/>
    <mergeCell ref="AN6:AN7"/>
    <mergeCell ref="AN8:AN9"/>
    <mergeCell ref="AN10:AN11"/>
    <mergeCell ref="AN12:AN13"/>
    <mergeCell ref="AN14:AN15"/>
    <mergeCell ref="AN16:AN17"/>
    <mergeCell ref="AN18:AN19"/>
    <mergeCell ref="AN20:AN21"/>
    <mergeCell ref="AN22:AN23"/>
    <mergeCell ref="N58:Q58"/>
    <mergeCell ref="R58:U58"/>
    <mergeCell ref="V58:X58"/>
    <mergeCell ref="Y58:AA58"/>
    <mergeCell ref="G40:M40"/>
    <mergeCell ref="N40:Q40"/>
    <mergeCell ref="R40:U40"/>
  </mergeCells>
  <phoneticPr fontId="1"/>
  <pageMargins left="0.70866141732283472" right="0.70866141732283472" top="0.74803149606299213" bottom="0.74803149606299213" header="0.31496062992125984" footer="0.31496062992125984"/>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AR331"/>
  <sheetViews>
    <sheetView topLeftCell="A3" zoomScale="60" zoomScaleNormal="60" workbookViewId="0">
      <selection activeCell="AM32" sqref="AM32"/>
    </sheetView>
  </sheetViews>
  <sheetFormatPr defaultRowHeight="22.2" x14ac:dyDescent="0.45"/>
  <cols>
    <col min="1" max="1" width="8.69921875" style="93"/>
    <col min="5" max="34" width="5.3984375" customWidth="1"/>
  </cols>
  <sheetData>
    <row r="1" spans="1:44" ht="28.8" x14ac:dyDescent="0.7">
      <c r="B1" s="2" t="s">
        <v>204</v>
      </c>
    </row>
    <row r="2" spans="1:44" ht="28.8" x14ac:dyDescent="0.7">
      <c r="B2" s="2"/>
    </row>
    <row r="3" spans="1:44" ht="27" thickBot="1" x14ac:dyDescent="0.5">
      <c r="B3" s="439" t="s">
        <v>3</v>
      </c>
      <c r="C3" s="439"/>
    </row>
    <row r="4" spans="1:44" ht="30" customHeight="1" x14ac:dyDescent="0.45">
      <c r="B4" s="440" t="s">
        <v>7</v>
      </c>
      <c r="C4" s="441"/>
      <c r="D4" s="442"/>
      <c r="E4" s="446" t="str">
        <f>IF(B6="","",B6)</f>
        <v>山田FC</v>
      </c>
      <c r="F4" s="503"/>
      <c r="G4" s="504"/>
      <c r="H4" s="452" t="str">
        <f>IF(B8="","",B8)</f>
        <v>三島東</v>
      </c>
      <c r="I4" s="497"/>
      <c r="J4" s="497"/>
      <c r="K4" s="452" t="str">
        <f>IF(B10="","",B10)</f>
        <v>レアーレ</v>
      </c>
      <c r="L4" s="497"/>
      <c r="M4" s="497"/>
      <c r="N4" s="452" t="str">
        <f>IF(B12="","",B12)</f>
        <v>FC函南</v>
      </c>
      <c r="O4" s="497"/>
      <c r="P4" s="497"/>
      <c r="Q4" s="452" t="str">
        <f>IF(B14="","",B14)</f>
        <v>三島VFC</v>
      </c>
      <c r="R4" s="497"/>
      <c r="S4" s="498"/>
      <c r="T4" s="426" t="str">
        <f>IF(B16="","",B16)</f>
        <v>長伏</v>
      </c>
      <c r="U4" s="501"/>
      <c r="V4" s="501"/>
      <c r="W4" s="426" t="str">
        <f>IF(B18="","",B18)</f>
        <v>大仁ネクサス</v>
      </c>
      <c r="X4" s="501"/>
      <c r="Y4" s="501"/>
      <c r="Z4" s="426" t="str">
        <f>IF(B20="","",B20)</f>
        <v>三島徳倉</v>
      </c>
      <c r="AA4" s="501"/>
      <c r="AB4" s="501"/>
      <c r="AC4" s="426" t="str">
        <f>IF(B22="","",B22)</f>
        <v>FC伊東</v>
      </c>
      <c r="AD4" s="501"/>
      <c r="AE4" s="501"/>
      <c r="AF4" s="426" t="str">
        <f>IF(B24="","",B24)</f>
        <v>北上FC</v>
      </c>
      <c r="AG4" s="501"/>
      <c r="AH4" s="501"/>
      <c r="AI4" s="429" t="s">
        <v>8</v>
      </c>
      <c r="AJ4" s="465" t="s">
        <v>9</v>
      </c>
      <c r="AK4" s="467" t="s">
        <v>10</v>
      </c>
      <c r="AL4" s="467" t="s">
        <v>11</v>
      </c>
      <c r="AM4" s="467" t="s">
        <v>12</v>
      </c>
      <c r="AN4" s="467" t="s">
        <v>13</v>
      </c>
      <c r="AO4" s="470" t="s">
        <v>14</v>
      </c>
      <c r="AP4" s="455" t="s">
        <v>15</v>
      </c>
    </row>
    <row r="5" spans="1:44" ht="30" customHeight="1" thickBot="1" x14ac:dyDescent="0.5">
      <c r="B5" s="443"/>
      <c r="C5" s="444"/>
      <c r="D5" s="445"/>
      <c r="E5" s="505"/>
      <c r="F5" s="506"/>
      <c r="G5" s="507"/>
      <c r="H5" s="499"/>
      <c r="I5" s="499"/>
      <c r="J5" s="499"/>
      <c r="K5" s="499"/>
      <c r="L5" s="499"/>
      <c r="M5" s="499"/>
      <c r="N5" s="499"/>
      <c r="O5" s="499"/>
      <c r="P5" s="499"/>
      <c r="Q5" s="499"/>
      <c r="R5" s="499"/>
      <c r="S5" s="500"/>
      <c r="T5" s="502"/>
      <c r="U5" s="502"/>
      <c r="V5" s="502"/>
      <c r="W5" s="502"/>
      <c r="X5" s="502"/>
      <c r="Y5" s="502"/>
      <c r="Z5" s="502"/>
      <c r="AA5" s="502"/>
      <c r="AB5" s="502"/>
      <c r="AC5" s="502"/>
      <c r="AD5" s="502"/>
      <c r="AE5" s="502"/>
      <c r="AF5" s="502"/>
      <c r="AG5" s="502"/>
      <c r="AH5" s="502"/>
      <c r="AI5" s="430"/>
      <c r="AJ5" s="466"/>
      <c r="AK5" s="468"/>
      <c r="AL5" s="468"/>
      <c r="AM5" s="468"/>
      <c r="AN5" s="469"/>
      <c r="AO5" s="471"/>
      <c r="AP5" s="456"/>
    </row>
    <row r="6" spans="1:44" ht="30" customHeight="1" x14ac:dyDescent="0.25">
      <c r="A6" s="517">
        <v>4</v>
      </c>
      <c r="B6" s="488" t="s">
        <v>205</v>
      </c>
      <c r="C6" s="489"/>
      <c r="D6" s="490"/>
      <c r="E6" s="457"/>
      <c r="F6" s="458"/>
      <c r="G6" s="459"/>
      <c r="H6" s="94"/>
      <c r="I6" s="95" t="str">
        <f>IF(H7="","",IF(H7=J7,"△",IF(H7&gt;=J7,"○","×")))</f>
        <v/>
      </c>
      <c r="J6" s="96"/>
      <c r="K6" s="94"/>
      <c r="L6" s="95" t="str">
        <f>IF(K7="","",IF(K7=M7,"△",IF(K7&gt;=M7,"○","×")))</f>
        <v/>
      </c>
      <c r="M6" s="96"/>
      <c r="N6" s="94"/>
      <c r="O6" s="95" t="str">
        <f>IF(N7="","",IF(N7=P7,"△",IF(N7&gt;=P7,"○","×")))</f>
        <v/>
      </c>
      <c r="P6" s="96"/>
      <c r="Q6" s="94"/>
      <c r="R6" s="95" t="str">
        <f t="shared" ref="R6:R12" si="0">IF(Q7="","",IF(Q7=S7,"△",IF(Q7&gt;=S7,"○","×")))</f>
        <v/>
      </c>
      <c r="S6" s="97"/>
      <c r="T6" s="94"/>
      <c r="U6" s="95" t="str">
        <f t="shared" ref="U6:U14" si="1">IF(T7="","",IF(T7=V7,"△",IF(T7&gt;=V7,"○","×")))</f>
        <v/>
      </c>
      <c r="V6" s="96"/>
      <c r="W6" s="94"/>
      <c r="X6" s="95" t="str">
        <f t="shared" ref="X6" si="2">IF(W7="","",IF(W7=Y7,"△",IF(W7&gt;=Y7,"○","×")))</f>
        <v/>
      </c>
      <c r="Y6" s="96"/>
      <c r="Z6" s="94"/>
      <c r="AA6" s="95" t="str">
        <f t="shared" ref="AA6:AA16" si="3">IF(Z7="","",IF(Z7=AB7,"△",IF(Z7&gt;=AB7,"○","×")))</f>
        <v/>
      </c>
      <c r="AB6" s="96"/>
      <c r="AC6" s="94"/>
      <c r="AD6" s="95" t="str">
        <f>IF(AC7="","",IF(AC7=AE7,"△",IF(AC7&gt;=AE7,"○","×")))</f>
        <v/>
      </c>
      <c r="AE6" s="96"/>
      <c r="AF6" s="94"/>
      <c r="AG6" s="95" t="str">
        <f t="shared" ref="AG6:AG16" si="4">IF(AF7="","",IF(AF7=AH7,"△",IF(AF7&gt;=AH7,"○","×")))</f>
        <v/>
      </c>
      <c r="AH6" s="96"/>
      <c r="AI6" s="461" t="str">
        <f>IF(AND($I6="",$L6="",$O6="",$U6="",$X6="",$R6="",$AA6="",$AD6="",$AG6=""),"",COUNTIF($E6:$AH6,"○"))</f>
        <v/>
      </c>
      <c r="AJ6" s="462" t="str">
        <f>IF(AND($I6="",$L6="",$O6="",$U6="",$R6="",$X6="",$AA6="",$AG6="",$AD6=""),"",COUNTIF($E6:$AH6,"△"))</f>
        <v/>
      </c>
      <c r="AK6" s="463" t="str">
        <f>IF(AND($I6="",$L6="",$O6="",$U6="",$R6="",$X6="",$AA6="",$AG6="",$AD6=""),"",COUNTIF($E6:$AH6,"×"))</f>
        <v/>
      </c>
      <c r="AL6" s="462" t="str">
        <f>IF(AI6="","",(AI6*3)+(AJ6*1))</f>
        <v/>
      </c>
      <c r="AM6" s="462" t="str">
        <f>IF(AI6="","",SUM(H7,K7,N7,Q7,T7,W7,Z7,AF7,AC7))</f>
        <v/>
      </c>
      <c r="AN6" s="464" t="str">
        <f>IF(AI6="","",SUM(J7,M7,P7,S7,V7,Y7,AB7,AE7,AH7))</f>
        <v/>
      </c>
      <c r="AO6" s="462" t="str">
        <f>IF(AI6="","",AM6-AN6)</f>
        <v/>
      </c>
      <c r="AP6" s="431" t="str">
        <f>IF(AQ6="","",RANK(AQ6,$AQ6:$AQ25,0))</f>
        <v/>
      </c>
      <c r="AQ6" s="304" t="str">
        <f>IF(AO6="","",$AI6*100+$AL6*10+AM6)</f>
        <v/>
      </c>
    </row>
    <row r="7" spans="1:44" ht="30" customHeight="1" x14ac:dyDescent="0.25">
      <c r="A7" s="517"/>
      <c r="B7" s="491"/>
      <c r="C7" s="492"/>
      <c r="D7" s="493"/>
      <c r="E7" s="460"/>
      <c r="F7" s="400"/>
      <c r="G7" s="401"/>
      <c r="H7" s="98" t="str">
        <f>IF(G9="","",G9)</f>
        <v/>
      </c>
      <c r="I7" s="99" t="s">
        <v>16</v>
      </c>
      <c r="J7" s="100" t="str">
        <f>IF(E9="","",E9)</f>
        <v/>
      </c>
      <c r="K7" s="98" t="str">
        <f>IF(G11="","",G11)</f>
        <v/>
      </c>
      <c r="L7" s="99" t="s">
        <v>16</v>
      </c>
      <c r="M7" s="100" t="str">
        <f>IF(E11="","",E11)</f>
        <v/>
      </c>
      <c r="N7" s="98" t="str">
        <f>IF(G13="","",G13)</f>
        <v/>
      </c>
      <c r="O7" s="99" t="s">
        <v>16</v>
      </c>
      <c r="P7" s="100" t="str">
        <f>IF(E13="","",E13)</f>
        <v/>
      </c>
      <c r="Q7" s="98" t="str">
        <f>IF(G15="","",G15)</f>
        <v/>
      </c>
      <c r="R7" s="99" t="s">
        <v>16</v>
      </c>
      <c r="S7" s="99" t="str">
        <f>IF(E15="","",E15)</f>
        <v/>
      </c>
      <c r="T7" s="98" t="str">
        <f>IF(G17="","",G17)</f>
        <v/>
      </c>
      <c r="U7" s="99" t="s">
        <v>16</v>
      </c>
      <c r="V7" s="100" t="str">
        <f>IF(E17="","",E17)</f>
        <v/>
      </c>
      <c r="W7" s="98" t="str">
        <f>IF(G19="","",G19)</f>
        <v/>
      </c>
      <c r="X7" s="99" t="s">
        <v>16</v>
      </c>
      <c r="Y7" s="100" t="str">
        <f>IF(E19="","",E19)</f>
        <v/>
      </c>
      <c r="Z7" s="98" t="str">
        <f>IF(G21="","",G21)</f>
        <v/>
      </c>
      <c r="AA7" s="99" t="s">
        <v>16</v>
      </c>
      <c r="AB7" s="100" t="str">
        <f>IF(E21="","",E21)</f>
        <v/>
      </c>
      <c r="AC7" s="98" t="str">
        <f>IF(E23="","",E23)</f>
        <v/>
      </c>
      <c r="AD7" s="99" t="s">
        <v>16</v>
      </c>
      <c r="AE7" s="100" t="str">
        <f>IF(G23="","",G23)</f>
        <v/>
      </c>
      <c r="AF7" s="98" t="str">
        <f>IF(G25="","",G25)</f>
        <v/>
      </c>
      <c r="AG7" s="99" t="s">
        <v>16</v>
      </c>
      <c r="AH7" s="100" t="str">
        <f>IF(E25="","",E25)</f>
        <v/>
      </c>
      <c r="AI7" s="420"/>
      <c r="AJ7" s="411"/>
      <c r="AK7" s="423"/>
      <c r="AL7" s="405"/>
      <c r="AM7" s="405"/>
      <c r="AN7" s="496"/>
      <c r="AO7" s="405"/>
      <c r="AP7" s="425"/>
      <c r="AQ7" s="304"/>
    </row>
    <row r="8" spans="1:44" ht="30" customHeight="1" x14ac:dyDescent="0.25">
      <c r="A8" s="517">
        <v>6</v>
      </c>
      <c r="B8" s="477" t="s">
        <v>206</v>
      </c>
      <c r="C8" s="508"/>
      <c r="D8" s="509"/>
      <c r="E8" s="4"/>
      <c r="F8" s="5" t="str">
        <f>IF(E9="","",IF(E9=G9,"△",IF(E9&gt;=G9,"○","×")))</f>
        <v/>
      </c>
      <c r="G8" s="6"/>
      <c r="H8" s="377"/>
      <c r="I8" s="378"/>
      <c r="J8" s="379"/>
      <c r="K8" s="101"/>
      <c r="L8" s="102" t="str">
        <f>IF(K9="","",IF(K9=M9,"△",IF(K9&gt;=M9,"○","×")))</f>
        <v/>
      </c>
      <c r="M8" s="103"/>
      <c r="N8" s="101"/>
      <c r="O8" s="102" t="str">
        <f>IF(N9="","",IF(N9=P9,"△",IF(N9&gt;=P9,"○","×")))</f>
        <v/>
      </c>
      <c r="P8" s="103"/>
      <c r="Q8" s="101"/>
      <c r="R8" s="102" t="str">
        <f t="shared" si="0"/>
        <v/>
      </c>
      <c r="S8" s="104"/>
      <c r="T8" s="101"/>
      <c r="U8" s="102" t="str">
        <f t="shared" si="1"/>
        <v/>
      </c>
      <c r="V8" s="103"/>
      <c r="W8" s="101"/>
      <c r="X8" s="102" t="str">
        <f t="shared" ref="X8" si="5">IF(W9="","",IF(W9=Y9,"△",IF(W9&gt;=Y9,"○","×")))</f>
        <v/>
      </c>
      <c r="Y8" s="103"/>
      <c r="Z8" s="101"/>
      <c r="AA8" s="102" t="str">
        <f t="shared" si="3"/>
        <v/>
      </c>
      <c r="AB8" s="103"/>
      <c r="AC8" s="101"/>
      <c r="AD8" s="102" t="str">
        <f t="shared" ref="AD8" si="6">IF(AC9="","",IF(AC9=AE9,"△",IF(AC9&gt;=AE9,"○","×")))</f>
        <v/>
      </c>
      <c r="AE8" s="103"/>
      <c r="AF8" s="101"/>
      <c r="AG8" s="102" t="str">
        <f t="shared" si="4"/>
        <v/>
      </c>
      <c r="AH8" s="103"/>
      <c r="AI8" s="485" t="str">
        <f>IF(AND($F8="",$L8="",$O8="",$U8="",$X8="",$R8="",$AA8="",$AD8="",$AG8=""),"",COUNTIF($E8:$AH8,"○"))</f>
        <v/>
      </c>
      <c r="AJ8" s="421" t="str">
        <f>IF(AND($F8="",$L8="",$O8="",$U8="",$R8="",$X8="",$AA8="",$AG8="",$AD8=""),"",COUNTIF($E8:$AH8,"△"))</f>
        <v/>
      </c>
      <c r="AK8" s="389" t="str">
        <f>IF(AND($F8="",$L8="",$O8="",$U8="",$R8="",$X8="",$AA8="",$AG8="",$AD8=""),"",COUNTIF($E8:$AH8,"×"))</f>
        <v/>
      </c>
      <c r="AL8" s="389" t="str">
        <f>IF(AI8="","",(AI8*3)+(AJ8*1))</f>
        <v/>
      </c>
      <c r="AM8" s="385" t="str">
        <f>IF(AI8="","",SUM(E9,K9,N9,Q9,T9,W9,Z9,AF9,AC9))</f>
        <v/>
      </c>
      <c r="AN8" s="385" t="str">
        <f>IF(AI8="","",SUM(G9,M9,P9,S9,V9,Y9,AB9,AE9,AH9))</f>
        <v/>
      </c>
      <c r="AO8" s="389" t="str">
        <f>IF(AI8="","",AM8-AN8)</f>
        <v/>
      </c>
      <c r="AP8" s="369" t="str">
        <f>IF(AQ8="","",RANK(AQ8,$AQ6:$AQ25,0))</f>
        <v/>
      </c>
      <c r="AQ8" s="304" t="str">
        <f>IF(AO8="","",$AI8*100+$AL8*10+AM8)</f>
        <v/>
      </c>
    </row>
    <row r="9" spans="1:44" ht="30" customHeight="1" x14ac:dyDescent="0.25">
      <c r="A9" s="517"/>
      <c r="B9" s="510"/>
      <c r="C9" s="511"/>
      <c r="D9" s="512"/>
      <c r="E9" s="138"/>
      <c r="F9" s="8" t="s">
        <v>16</v>
      </c>
      <c r="G9" s="139"/>
      <c r="H9" s="399"/>
      <c r="I9" s="400"/>
      <c r="J9" s="401"/>
      <c r="K9" s="98" t="str">
        <f>IF(J11="","",J11)</f>
        <v/>
      </c>
      <c r="L9" s="99" t="s">
        <v>16</v>
      </c>
      <c r="M9" s="100" t="str">
        <f>IF(H11="","",H11)</f>
        <v/>
      </c>
      <c r="N9" s="98" t="str">
        <f>IF(J13="","",J13)</f>
        <v/>
      </c>
      <c r="O9" s="99" t="s">
        <v>16</v>
      </c>
      <c r="P9" s="100" t="str">
        <f>IF(H13="","",H13)</f>
        <v/>
      </c>
      <c r="Q9" s="98" t="str">
        <f>IF(J15="","",J15)</f>
        <v/>
      </c>
      <c r="R9" s="99" t="s">
        <v>16</v>
      </c>
      <c r="S9" s="99" t="str">
        <f>IF(H15="","",H15)</f>
        <v/>
      </c>
      <c r="T9" s="98" t="str">
        <f>IF(J17="","",J17)</f>
        <v/>
      </c>
      <c r="U9" s="99" t="s">
        <v>16</v>
      </c>
      <c r="V9" s="100" t="str">
        <f>IF(H17="","",H17)</f>
        <v/>
      </c>
      <c r="W9" s="98" t="str">
        <f>IF(J19="","",J19)</f>
        <v/>
      </c>
      <c r="X9" s="99" t="s">
        <v>16</v>
      </c>
      <c r="Y9" s="100" t="str">
        <f>IF(H19="","",H19)</f>
        <v/>
      </c>
      <c r="Z9" s="98" t="str">
        <f>IF(J21="","",J21)</f>
        <v/>
      </c>
      <c r="AA9" s="99" t="s">
        <v>16</v>
      </c>
      <c r="AB9" s="100" t="str">
        <f>IF(H21="","",H21)</f>
        <v/>
      </c>
      <c r="AC9" s="98" t="str">
        <f>IF(M21="","",M21)</f>
        <v/>
      </c>
      <c r="AD9" s="99" t="s">
        <v>16</v>
      </c>
      <c r="AE9" s="100" t="str">
        <f>IF(K21="","",K21)</f>
        <v/>
      </c>
      <c r="AF9" s="98" t="str">
        <f>IF(J25="","",J25)</f>
        <v/>
      </c>
      <c r="AG9" s="99" t="s">
        <v>16</v>
      </c>
      <c r="AH9" s="100" t="str">
        <f>IF(H25="","",H25)</f>
        <v/>
      </c>
      <c r="AI9" s="487"/>
      <c r="AJ9" s="405"/>
      <c r="AK9" s="411"/>
      <c r="AL9" s="411"/>
      <c r="AM9" s="403"/>
      <c r="AN9" s="403"/>
      <c r="AO9" s="411"/>
      <c r="AP9" s="415"/>
      <c r="AQ9" s="304"/>
    </row>
    <row r="10" spans="1:44" ht="30" customHeight="1" x14ac:dyDescent="0.25">
      <c r="A10" s="517">
        <v>9</v>
      </c>
      <c r="B10" s="477" t="s">
        <v>207</v>
      </c>
      <c r="C10" s="494"/>
      <c r="D10" s="495"/>
      <c r="E10" s="4"/>
      <c r="F10" s="5" t="str">
        <f>IF(E11="","",IF(E11=G11,"△",IF(E11&gt;=G11,"○","×")))</f>
        <v/>
      </c>
      <c r="G10" s="143"/>
      <c r="H10" s="144"/>
      <c r="I10" s="142" t="str">
        <f>IF(H11="","",IF(H11=J11,"△",IF(H11&gt;=J11,"○","×")))</f>
        <v/>
      </c>
      <c r="J10" s="143"/>
      <c r="K10" s="377"/>
      <c r="L10" s="378"/>
      <c r="M10" s="379"/>
      <c r="N10" s="101"/>
      <c r="O10" s="102" t="str">
        <f>IF(N11="","",IF(N11=P11,"△",IF(N11&gt;=P11,"○","×")))</f>
        <v/>
      </c>
      <c r="P10" s="103"/>
      <c r="Q10" s="101"/>
      <c r="R10" s="102" t="str">
        <f t="shared" si="0"/>
        <v/>
      </c>
      <c r="S10" s="104"/>
      <c r="T10" s="101"/>
      <c r="U10" s="102" t="str">
        <f t="shared" si="1"/>
        <v/>
      </c>
      <c r="V10" s="103"/>
      <c r="W10" s="101"/>
      <c r="X10" s="102" t="str">
        <f t="shared" ref="X10" si="7">IF(W11="","",IF(W11=Y11,"△",IF(W11&gt;=Y11,"○","×")))</f>
        <v/>
      </c>
      <c r="Y10" s="103"/>
      <c r="Z10" s="101"/>
      <c r="AA10" s="102" t="str">
        <f t="shared" si="3"/>
        <v/>
      </c>
      <c r="AB10" s="103"/>
      <c r="AC10" s="101"/>
      <c r="AD10" s="102" t="str">
        <f t="shared" ref="AD10" si="8">IF(AC11="","",IF(AC11=AE11,"△",IF(AC11&gt;=AE11,"○","×")))</f>
        <v/>
      </c>
      <c r="AE10" s="103"/>
      <c r="AF10" s="101"/>
      <c r="AG10" s="102" t="str">
        <f t="shared" si="4"/>
        <v/>
      </c>
      <c r="AH10" s="103"/>
      <c r="AI10" s="485" t="str">
        <f>IF(AND($F10="",$I10="",$O10="",$U10="",$X10="",$R10="",$AA10="",$AD10="",$AG10=""),"",COUNTIF($E10:$AH10,"○"))</f>
        <v/>
      </c>
      <c r="AJ10" s="385" t="str">
        <f>IF(AND($F10="",$I10="",$O10="",$U10="",$R10="",$X10="",$AA10="",$AG10="",$AD10=""),"",COUNTIF($E10:$AH10,"△"))</f>
        <v/>
      </c>
      <c r="AK10" s="389" t="str">
        <f>IF(AND($F10="",$I10="",$O10="",$U10="",$R10="",$X10="",$AA10="",$AG10="",$AD10=""),"",COUNTIF($E10:$AH10,"×"))</f>
        <v/>
      </c>
      <c r="AL10" s="421" t="str">
        <f>IF(AI10="","",(AI10*3)+(AJ10*1))</f>
        <v/>
      </c>
      <c r="AM10" s="385" t="str">
        <f>IF(AI10="","",SUM(H11,E11,N11,Q11,T11,W11,Z11,AF11,AC11))</f>
        <v/>
      </c>
      <c r="AN10" s="385" t="str">
        <f>IF(AI10="","",SUM(J11,G11,P11,S11,V11,Y11,AB11,AE11,AH11))</f>
        <v/>
      </c>
      <c r="AO10" s="421" t="str">
        <f>IF(AI10="","",AM10-AN10)</f>
        <v/>
      </c>
      <c r="AP10" s="424" t="str">
        <f>IF(AQ10="","",RANK(AQ10,$AQ6:$AQ25,0))</f>
        <v/>
      </c>
      <c r="AQ10" s="304" t="str">
        <f>IF(AO10="","",$AI10*100+$AL10*10+AM10)</f>
        <v/>
      </c>
    </row>
    <row r="11" spans="1:44" ht="30" customHeight="1" x14ac:dyDescent="0.25">
      <c r="A11" s="517"/>
      <c r="B11" s="491"/>
      <c r="C11" s="492"/>
      <c r="D11" s="493"/>
      <c r="E11" s="7"/>
      <c r="F11" s="8" t="s">
        <v>16</v>
      </c>
      <c r="G11" s="9"/>
      <c r="H11" s="11"/>
      <c r="I11" s="8" t="s">
        <v>16</v>
      </c>
      <c r="J11" s="9"/>
      <c r="K11" s="399"/>
      <c r="L11" s="400"/>
      <c r="M11" s="401"/>
      <c r="N11" s="98" t="str">
        <f>IF(M13="","",M13)</f>
        <v/>
      </c>
      <c r="O11" s="99" t="s">
        <v>16</v>
      </c>
      <c r="P11" s="100" t="str">
        <f>IF(K13="","",K13)</f>
        <v/>
      </c>
      <c r="Q11" s="98" t="str">
        <f>IF(M15="","",M15)</f>
        <v/>
      </c>
      <c r="R11" s="99" t="s">
        <v>16</v>
      </c>
      <c r="S11" s="99" t="str">
        <f>IF(K15="","",K15)</f>
        <v/>
      </c>
      <c r="T11" s="98" t="str">
        <f>IF(M17="","",M17)</f>
        <v/>
      </c>
      <c r="U11" s="99" t="s">
        <v>16</v>
      </c>
      <c r="V11" s="100" t="str">
        <f>IF(K17="","",K17)</f>
        <v/>
      </c>
      <c r="W11" s="98" t="str">
        <f>IF(M19="","",M19)</f>
        <v/>
      </c>
      <c r="X11" s="99" t="s">
        <v>16</v>
      </c>
      <c r="Y11" s="100" t="str">
        <f>IF(K19="","",K19)</f>
        <v/>
      </c>
      <c r="Z11" s="98" t="str">
        <f>IF(M21="","",M21)</f>
        <v/>
      </c>
      <c r="AA11" s="99" t="s">
        <v>16</v>
      </c>
      <c r="AB11" s="100" t="str">
        <f>IF(K21="","",K21)</f>
        <v/>
      </c>
      <c r="AC11" s="98" t="str">
        <f>IF(M23="","",M23)</f>
        <v/>
      </c>
      <c r="AD11" s="99" t="s">
        <v>16</v>
      </c>
      <c r="AE11" s="100" t="str">
        <f>IF(K23="","",K23)</f>
        <v/>
      </c>
      <c r="AF11" s="98" t="str">
        <f>IF(M25="","",M25)</f>
        <v/>
      </c>
      <c r="AG11" s="99" t="s">
        <v>16</v>
      </c>
      <c r="AH11" s="100" t="str">
        <f>IF(K25="","",K25)</f>
        <v/>
      </c>
      <c r="AI11" s="487"/>
      <c r="AJ11" s="403"/>
      <c r="AK11" s="411"/>
      <c r="AL11" s="405"/>
      <c r="AM11" s="403"/>
      <c r="AN11" s="403"/>
      <c r="AO11" s="405"/>
      <c r="AP11" s="425"/>
      <c r="AQ11" s="304"/>
    </row>
    <row r="12" spans="1:44" ht="30" customHeight="1" x14ac:dyDescent="0.25">
      <c r="A12" s="517">
        <v>10</v>
      </c>
      <c r="B12" s="477" t="s">
        <v>208</v>
      </c>
      <c r="C12" s="494"/>
      <c r="D12" s="495"/>
      <c r="E12" s="150"/>
      <c r="F12" s="140" t="str">
        <f>IF(E13="","",IF(E13=G13,"△",IF(E13&gt;=G13,"○","×")))</f>
        <v/>
      </c>
      <c r="G12" s="147"/>
      <c r="H12" s="151"/>
      <c r="I12" s="140" t="str">
        <f>IF(H13="","",IF(H13=J13,"△",IF(H13&gt;=J13,"○","×")))</f>
        <v/>
      </c>
      <c r="J12" s="147"/>
      <c r="K12" s="15"/>
      <c r="L12" s="13" t="str">
        <f>IF(K13="","",IF(K13=M13,"△",IF(K13&gt;=M13,"○","×")))</f>
        <v/>
      </c>
      <c r="M12" s="14"/>
      <c r="N12" s="377"/>
      <c r="O12" s="378"/>
      <c r="P12" s="379"/>
      <c r="Q12" s="101"/>
      <c r="R12" s="102" t="str">
        <f t="shared" si="0"/>
        <v/>
      </c>
      <c r="S12" s="104"/>
      <c r="T12" s="101"/>
      <c r="U12" s="102" t="str">
        <f t="shared" si="1"/>
        <v/>
      </c>
      <c r="V12" s="103"/>
      <c r="W12" s="101"/>
      <c r="X12" s="102" t="str">
        <f t="shared" ref="X12" si="9">IF(W13="","",IF(W13=Y13,"△",IF(W13&gt;=Y13,"○","×")))</f>
        <v/>
      </c>
      <c r="Y12" s="103"/>
      <c r="Z12" s="101"/>
      <c r="AA12" s="102" t="str">
        <f t="shared" si="3"/>
        <v/>
      </c>
      <c r="AB12" s="103"/>
      <c r="AC12" s="101"/>
      <c r="AD12" s="102" t="str">
        <f t="shared" ref="AD12" si="10">IF(AC13="","",IF(AC13=AE13,"△",IF(AC13&gt;=AE13,"○","×")))</f>
        <v/>
      </c>
      <c r="AE12" s="103"/>
      <c r="AF12" s="101"/>
      <c r="AG12" s="102" t="str">
        <f t="shared" si="4"/>
        <v/>
      </c>
      <c r="AH12" s="103"/>
      <c r="AI12" s="485" t="str">
        <f>IF(AND($F12="",$L12="",$I12="",$U12="",$X12="",$R12="",$AA12="",$AD12="",$AG12=""),"",COUNTIF($E12:$AH12,"○"))</f>
        <v/>
      </c>
      <c r="AJ12" s="385" t="str">
        <f>IF(AND($F12="",$L12="",$I12="",$U12="",$R12="",$X12="",$AA12="",$AG12="",$AD12=""),"",COUNTIF($E12:$AH12,"△"))</f>
        <v/>
      </c>
      <c r="AK12" s="389" t="str">
        <f>IF(AND($F12="",$I12="",$L12="",$U12="",$R12="",$X12="",$AA12="",$AG12="",$AD12=""),"",COUNTIF($E12:$AH12,"×"))</f>
        <v/>
      </c>
      <c r="AL12" s="389" t="str">
        <f>IF(AI12="","",(AI12*3)+(AJ12*1))</f>
        <v/>
      </c>
      <c r="AM12" s="385" t="str">
        <f>IF(AI12="","",SUM(H13,K13,E13,Q13,T13,W13,Z13,AF13,AC13))</f>
        <v/>
      </c>
      <c r="AN12" s="385" t="str">
        <f>IF(AI12="","",SUM(J13,M13,G13,S13,V13,Y13,AB13,AE13,AH13))</f>
        <v/>
      </c>
      <c r="AO12" s="389" t="str">
        <f>IF(AI12="","",AM12-AN12)</f>
        <v/>
      </c>
      <c r="AP12" s="369" t="str">
        <f>IF(AQ12="","",RANK(AQ12,$AQ6:$AQ25,0))</f>
        <v/>
      </c>
      <c r="AQ12" s="304" t="str">
        <f>IF(AO12="","",$AI12*100+$AL12*10+AM12)</f>
        <v/>
      </c>
    </row>
    <row r="13" spans="1:44" ht="30" customHeight="1" x14ac:dyDescent="0.25">
      <c r="A13" s="517"/>
      <c r="B13" s="491"/>
      <c r="C13" s="492"/>
      <c r="D13" s="493"/>
      <c r="E13" s="7"/>
      <c r="F13" s="8" t="s">
        <v>16</v>
      </c>
      <c r="G13" s="9"/>
      <c r="H13" s="11"/>
      <c r="I13" s="8" t="s">
        <v>16</v>
      </c>
      <c r="J13" s="9"/>
      <c r="K13" s="11"/>
      <c r="L13" s="8" t="s">
        <v>16</v>
      </c>
      <c r="M13" s="9"/>
      <c r="N13" s="399"/>
      <c r="O13" s="400"/>
      <c r="P13" s="401"/>
      <c r="Q13" s="98" t="str">
        <f>IF(P15="","",P15)</f>
        <v/>
      </c>
      <c r="R13" s="99" t="s">
        <v>16</v>
      </c>
      <c r="S13" s="99" t="str">
        <f>IF(N15="","",N15)</f>
        <v/>
      </c>
      <c r="T13" s="98" t="str">
        <f>IF(P17="","",P17)</f>
        <v/>
      </c>
      <c r="U13" s="99" t="s">
        <v>16</v>
      </c>
      <c r="V13" s="100" t="str">
        <f>IF(N17="","",N17)</f>
        <v/>
      </c>
      <c r="W13" s="98" t="str">
        <f>IF(P19="","",P19)</f>
        <v/>
      </c>
      <c r="X13" s="99" t="s">
        <v>16</v>
      </c>
      <c r="Y13" s="100" t="str">
        <f>IF(N19="","",N19)</f>
        <v/>
      </c>
      <c r="Z13" s="98" t="str">
        <f>IF(P21="","",P21)</f>
        <v/>
      </c>
      <c r="AA13" s="99" t="s">
        <v>16</v>
      </c>
      <c r="AB13" s="100" t="str">
        <f>IF(N21="","",N21)</f>
        <v/>
      </c>
      <c r="AC13" s="98" t="str">
        <f>IF(S21="","",S21)</f>
        <v/>
      </c>
      <c r="AD13" s="99" t="s">
        <v>16</v>
      </c>
      <c r="AE13" s="100" t="str">
        <f>IF(Q21="","",Q21)</f>
        <v/>
      </c>
      <c r="AF13" s="98" t="str">
        <f>IF(P25="","",P25)</f>
        <v/>
      </c>
      <c r="AG13" s="99" t="s">
        <v>16</v>
      </c>
      <c r="AH13" s="100" t="str">
        <f>IF(N25="","",N25)</f>
        <v/>
      </c>
      <c r="AI13" s="487"/>
      <c r="AJ13" s="403"/>
      <c r="AK13" s="411"/>
      <c r="AL13" s="411"/>
      <c r="AM13" s="403"/>
      <c r="AN13" s="403"/>
      <c r="AO13" s="411"/>
      <c r="AP13" s="415"/>
      <c r="AQ13" s="304"/>
    </row>
    <row r="14" spans="1:44" ht="30" customHeight="1" x14ac:dyDescent="0.25">
      <c r="A14" s="517">
        <v>13</v>
      </c>
      <c r="B14" s="477" t="s">
        <v>209</v>
      </c>
      <c r="C14" s="494"/>
      <c r="D14" s="495"/>
      <c r="E14" s="12"/>
      <c r="F14" s="13" t="str">
        <f>IF(E15="","",IF(E15=G15,"△",IF(E15&gt;=G15,"○","×")))</f>
        <v/>
      </c>
      <c r="G14" s="147"/>
      <c r="H14" s="151"/>
      <c r="I14" s="140" t="str">
        <f>IF(H15="","",IF(H15=J15,"△",IF(H15&gt;=J15,"○","×")))</f>
        <v/>
      </c>
      <c r="J14" s="147"/>
      <c r="K14" s="151"/>
      <c r="L14" s="140" t="str">
        <f>IF(K15="","",IF(K15=M15,"△",IF(K15&gt;=M15,"○","×")))</f>
        <v/>
      </c>
      <c r="M14" s="147"/>
      <c r="N14" s="151"/>
      <c r="O14" s="140" t="str">
        <f>IF(N15="","",IF(N15=P15,"△",IF(N15&gt;=P15,"○","×")))</f>
        <v/>
      </c>
      <c r="P14" s="147"/>
      <c r="Q14" s="377"/>
      <c r="R14" s="378"/>
      <c r="S14" s="378"/>
      <c r="T14" s="105"/>
      <c r="U14" s="106" t="str">
        <f t="shared" si="1"/>
        <v/>
      </c>
      <c r="V14" s="107"/>
      <c r="W14" s="105"/>
      <c r="X14" s="106" t="str">
        <f t="shared" ref="X14" si="11">IF(W15="","",IF(W15=Y15,"△",IF(W15&gt;=Y15,"○","×")))</f>
        <v/>
      </c>
      <c r="Y14" s="107"/>
      <c r="Z14" s="105"/>
      <c r="AA14" s="106" t="str">
        <f t="shared" si="3"/>
        <v/>
      </c>
      <c r="AB14" s="107"/>
      <c r="AC14" s="105"/>
      <c r="AD14" s="106" t="str">
        <f t="shared" ref="AD14" si="12">IF(AC15="","",IF(AC15=AE15,"△",IF(AC15&gt;=AE15,"○","×")))</f>
        <v/>
      </c>
      <c r="AE14" s="107"/>
      <c r="AF14" s="105"/>
      <c r="AG14" s="106" t="str">
        <f t="shared" si="4"/>
        <v/>
      </c>
      <c r="AH14" s="107"/>
      <c r="AI14" s="485" t="str">
        <f>IF(AND($F14="",$L14="",$O14="",$U14="",$X14="",$I14="",$AA14="",$AD14="",$AG14=""),"",COUNTIF($E14:$AH14,"○"))</f>
        <v/>
      </c>
      <c r="AJ14" s="385" t="str">
        <f>IF(AND($F14="",$L14="",$O14="",$U14="",$I14="",$X14="",$AA14="",$AG14="",$AD14=""),"",COUNTIF($E14:$AH14,"△"))</f>
        <v/>
      </c>
      <c r="AK14" s="389" t="str">
        <f>IF(AND($F14="",$I14="",$O14="",$U14="",$L14="",$X14="",$AA14="",$AG14="",$AD14=""),"",COUNTIF($E14:$AH14,"×"))</f>
        <v/>
      </c>
      <c r="AL14" s="389" t="str">
        <f>IF(AI14="","",(AI14*3)+(AJ14*1))</f>
        <v/>
      </c>
      <c r="AM14" s="385" t="str">
        <f>IF(AI14="","",SUM(H15,K15,N15,E15,T15,W15,Z15,AF15,AC15))</f>
        <v/>
      </c>
      <c r="AN14" s="385" t="str">
        <f>IF(AI14="","",SUM(J15,M15,P15,G15,V15,Y15,AB15,AE15,AH15))</f>
        <v/>
      </c>
      <c r="AO14" s="389" t="str">
        <f>IF(AI14="","",AM14-AN14)</f>
        <v/>
      </c>
      <c r="AP14" s="369" t="str">
        <f>IF(AQ14="","",RANK(AQ14,$AQ6:$AQ25,0))</f>
        <v/>
      </c>
      <c r="AQ14" s="304" t="str">
        <f>IF(AO14="","",$AI14*100+$AL14*10+AM14)</f>
        <v/>
      </c>
      <c r="AR14" s="515"/>
    </row>
    <row r="15" spans="1:44" ht="30" customHeight="1" x14ac:dyDescent="0.25">
      <c r="A15" s="517"/>
      <c r="B15" s="491"/>
      <c r="C15" s="492"/>
      <c r="D15" s="493"/>
      <c r="E15" s="7"/>
      <c r="F15" s="8" t="s">
        <v>16</v>
      </c>
      <c r="G15" s="9"/>
      <c r="H15" s="11"/>
      <c r="I15" s="8" t="s">
        <v>16</v>
      </c>
      <c r="J15" s="9"/>
      <c r="K15" s="11"/>
      <c r="L15" s="8" t="s">
        <v>16</v>
      </c>
      <c r="M15" s="9"/>
      <c r="N15" s="11"/>
      <c r="O15" s="141" t="s">
        <v>16</v>
      </c>
      <c r="P15" s="9"/>
      <c r="Q15" s="399"/>
      <c r="R15" s="400"/>
      <c r="S15" s="400"/>
      <c r="T15" s="98" t="str">
        <f>IF(S17="","",S17)</f>
        <v/>
      </c>
      <c r="U15" s="99" t="s">
        <v>16</v>
      </c>
      <c r="V15" s="100" t="str">
        <f>IF(Q17="","",Q17)</f>
        <v/>
      </c>
      <c r="W15" s="98" t="str">
        <f>IF(S19="","",S19)</f>
        <v/>
      </c>
      <c r="X15" s="99" t="s">
        <v>16</v>
      </c>
      <c r="Y15" s="100" t="str">
        <f>IF(Q19="","",Q19)</f>
        <v/>
      </c>
      <c r="Z15" s="98" t="str">
        <f>IF(S21="","",S21)</f>
        <v/>
      </c>
      <c r="AA15" s="99" t="s">
        <v>16</v>
      </c>
      <c r="AB15" s="100" t="str">
        <f>IF(Q21="","",Q21)</f>
        <v/>
      </c>
      <c r="AC15" s="98" t="str">
        <f>IF(S23="","",S23)</f>
        <v/>
      </c>
      <c r="AD15" s="99" t="s">
        <v>16</v>
      </c>
      <c r="AE15" s="100" t="str">
        <f>IF(Q23="","",Q23)</f>
        <v/>
      </c>
      <c r="AF15" s="98" t="str">
        <f>IF(S25="","",S25)</f>
        <v/>
      </c>
      <c r="AG15" s="99" t="s">
        <v>16</v>
      </c>
      <c r="AH15" s="100" t="str">
        <f>IF(Q25="","",Q25)</f>
        <v/>
      </c>
      <c r="AI15" s="487"/>
      <c r="AJ15" s="403"/>
      <c r="AK15" s="411"/>
      <c r="AL15" s="411"/>
      <c r="AM15" s="403"/>
      <c r="AN15" s="403"/>
      <c r="AO15" s="411"/>
      <c r="AP15" s="415"/>
      <c r="AQ15" s="304"/>
      <c r="AR15" s="516"/>
    </row>
    <row r="16" spans="1:44" ht="30" customHeight="1" x14ac:dyDescent="0.25">
      <c r="A16" s="517"/>
      <c r="B16" s="477" t="s">
        <v>210</v>
      </c>
      <c r="C16" s="494"/>
      <c r="D16" s="495"/>
      <c r="E16" s="4"/>
      <c r="F16" s="5" t="str">
        <f>IF(E17="","",IF(E17=G17,"△",IF(E17&gt;=G17,"○","×")))</f>
        <v/>
      </c>
      <c r="G16" s="143"/>
      <c r="H16" s="144"/>
      <c r="I16" s="142" t="str">
        <f>IF(H17="","",IF(H17=J17,"△",IF(H17&gt;=J17,"○","×")))</f>
        <v/>
      </c>
      <c r="J16" s="143"/>
      <c r="K16" s="144"/>
      <c r="L16" s="142" t="str">
        <f>IF(K17="","",IF(K17=M17,"△",IF(K17&gt;=M17,"○","×")))</f>
        <v/>
      </c>
      <c r="M16" s="143"/>
      <c r="N16" s="144"/>
      <c r="O16" s="142" t="str">
        <f>IF(N17="","",IF(N17=P17,"△",IF(N17&gt;=P17,"○","×")))</f>
        <v/>
      </c>
      <c r="P16" s="143"/>
      <c r="Q16" s="144"/>
      <c r="R16" s="142" t="str">
        <f>IF(Q17="","",IF(Q17=S17,"△",IF(Q17&gt;=S17,"○","×")))</f>
        <v/>
      </c>
      <c r="S16" s="145"/>
      <c r="T16" s="406"/>
      <c r="U16" s="407"/>
      <c r="V16" s="408"/>
      <c r="W16" s="105"/>
      <c r="X16" s="106" t="str">
        <f t="shared" ref="X16" si="13">IF(W17="","",IF(W17=Y17,"△",IF(W17&gt;=Y17,"○","×")))</f>
        <v/>
      </c>
      <c r="Y16" s="107"/>
      <c r="Z16" s="101"/>
      <c r="AA16" s="102" t="str">
        <f t="shared" si="3"/>
        <v/>
      </c>
      <c r="AB16" s="103"/>
      <c r="AC16" s="101"/>
      <c r="AD16" s="102" t="str">
        <f t="shared" ref="AD16" si="14">IF(AC17="","",IF(AC17=AE17,"△",IF(AC17&gt;=AE17,"○","×")))</f>
        <v/>
      </c>
      <c r="AE16" s="103"/>
      <c r="AF16" s="101"/>
      <c r="AG16" s="102" t="str">
        <f t="shared" si="4"/>
        <v/>
      </c>
      <c r="AH16" s="103"/>
      <c r="AI16" s="485" t="str">
        <f>IF(AND($F16="",$L16="",$O16="",$I16="",$X16="",$R16="",$AA16="",$AD16="",$AG16=""),"",COUNTIF($E16:$AH16,"○"))</f>
        <v/>
      </c>
      <c r="AJ16" s="385" t="str">
        <f>IF(AND($F16="",$L16="",$O16="",$I16="",$R16="",$X16="",$AA16="",$AG16="",$AD16=""),"",COUNTIF($E16:$AH16,"△"))</f>
        <v/>
      </c>
      <c r="AK16" s="389" t="str">
        <f>IF(AND($F16="",$I16="",$O16="",$L16="",$R16="",$X16="",$AA16="",$AG16="",$AD16=""),"",COUNTIF($E16:$AH16,"×"))</f>
        <v/>
      </c>
      <c r="AL16" s="421" t="str">
        <f>IF(AI16="","",(AI16*3)+(AJ16*1))</f>
        <v/>
      </c>
      <c r="AM16" s="385" t="str">
        <f>IF(AI16="","",SUM(H17,K17,N17,Q17,E17,W17,Z17,AF17,AC17))</f>
        <v/>
      </c>
      <c r="AN16" s="385" t="str">
        <f>IF(AI16="","",SUM(J17,M17,P17,S17,G17,Y17,AB17,AE17,AH17))</f>
        <v/>
      </c>
      <c r="AO16" s="421" t="str">
        <f>IF(AI16="","",AM16-AN16)</f>
        <v/>
      </c>
      <c r="AP16" s="424" t="str">
        <f>IF(AQ16="","",RANK(AQ16,$AQ6:$AQ25,0))</f>
        <v/>
      </c>
      <c r="AQ16" s="305" t="str">
        <f>IF(AO16="","",$AI16*100+$AL16*10+AM16)</f>
        <v/>
      </c>
    </row>
    <row r="17" spans="1:43" ht="30" customHeight="1" x14ac:dyDescent="0.25">
      <c r="A17" s="517"/>
      <c r="B17" s="491"/>
      <c r="C17" s="492"/>
      <c r="D17" s="493"/>
      <c r="E17" s="17"/>
      <c r="F17" s="18" t="s">
        <v>16</v>
      </c>
      <c r="G17" s="19"/>
      <c r="H17" s="20"/>
      <c r="I17" s="18" t="s">
        <v>16</v>
      </c>
      <c r="J17" s="19"/>
      <c r="K17" s="20"/>
      <c r="L17" s="18" t="s">
        <v>16</v>
      </c>
      <c r="M17" s="19"/>
      <c r="N17" s="20"/>
      <c r="O17" s="18" t="s">
        <v>16</v>
      </c>
      <c r="P17" s="19"/>
      <c r="Q17" s="20"/>
      <c r="R17" s="18" t="s">
        <v>16</v>
      </c>
      <c r="S17" s="20"/>
      <c r="T17" s="399"/>
      <c r="U17" s="400"/>
      <c r="V17" s="401"/>
      <c r="W17" s="98" t="str">
        <f>IF(V19="","",V19)</f>
        <v/>
      </c>
      <c r="X17" s="99" t="s">
        <v>16</v>
      </c>
      <c r="Y17" s="100" t="str">
        <f>IF(T19="","",T19)</f>
        <v/>
      </c>
      <c r="Z17" s="98" t="str">
        <f>IF(V21="","",V21)</f>
        <v/>
      </c>
      <c r="AA17" s="99" t="s">
        <v>16</v>
      </c>
      <c r="AB17" s="100" t="str">
        <f>IF(T21="","",T21)</f>
        <v/>
      </c>
      <c r="AC17" s="98" t="str">
        <f>IF(Y21="","",Y21)</f>
        <v/>
      </c>
      <c r="AD17" s="99" t="s">
        <v>16</v>
      </c>
      <c r="AE17" s="100" t="str">
        <f>IF(W21="","",W21)</f>
        <v/>
      </c>
      <c r="AF17" s="98" t="str">
        <f>IF(V25="","",V25)</f>
        <v/>
      </c>
      <c r="AG17" s="99" t="s">
        <v>16</v>
      </c>
      <c r="AH17" s="100" t="str">
        <f>IF(T25="","",T25)</f>
        <v/>
      </c>
      <c r="AI17" s="487"/>
      <c r="AJ17" s="403"/>
      <c r="AK17" s="411"/>
      <c r="AL17" s="405"/>
      <c r="AM17" s="403"/>
      <c r="AN17" s="403"/>
      <c r="AO17" s="405"/>
      <c r="AP17" s="425"/>
      <c r="AQ17" s="305"/>
    </row>
    <row r="18" spans="1:43" ht="30" customHeight="1" x14ac:dyDescent="0.25">
      <c r="A18" s="517"/>
      <c r="B18" s="488" t="s">
        <v>211</v>
      </c>
      <c r="C18" s="489"/>
      <c r="D18" s="490"/>
      <c r="E18" s="12"/>
      <c r="F18" s="13" t="str">
        <f>IF(E19="","",IF(E19=G19,"△",IF(E19&gt;=G19,"○","×")))</f>
        <v/>
      </c>
      <c r="G18" s="149"/>
      <c r="H18" s="152"/>
      <c r="I18" s="140" t="str">
        <f t="shared" ref="I18" si="15">IF(H19="","",IF(H19=J19,"△",IF(H19&gt;=J19,"○","×")))</f>
        <v/>
      </c>
      <c r="J18" s="147"/>
      <c r="K18" s="149"/>
      <c r="L18" s="140" t="str">
        <f t="shared" ref="L18" si="16">IF(K19="","",IF(K19=M19,"△",IF(K19&gt;=M19,"○","×")))</f>
        <v/>
      </c>
      <c r="M18" s="149"/>
      <c r="N18" s="152"/>
      <c r="O18" s="140" t="str">
        <f t="shared" ref="O18" si="17">IF(N19="","",IF(N19=P19,"△",IF(N19&gt;=P19,"○","×")))</f>
        <v/>
      </c>
      <c r="P18" s="147"/>
      <c r="Q18" s="149"/>
      <c r="R18" s="140" t="str">
        <f t="shared" ref="R18" si="18">IF(Q19="","",IF(Q19=S19,"△",IF(Q19&gt;=S19,"○","×")))</f>
        <v/>
      </c>
      <c r="S18" s="147"/>
      <c r="T18" s="149"/>
      <c r="U18" s="140" t="str">
        <f t="shared" ref="U18" si="19">IF(T19="","",IF(T19=V19,"△",IF(T19&gt;=V19,"○","×")))</f>
        <v/>
      </c>
      <c r="V18" s="147"/>
      <c r="W18" s="406"/>
      <c r="X18" s="407"/>
      <c r="Y18" s="408"/>
      <c r="Z18" s="101"/>
      <c r="AA18" s="102" t="str">
        <f t="shared" ref="AA18" si="20">IF(Z19="","",IF(Z19=AB19,"△",IF(Z19&gt;=AB19,"○","×")))</f>
        <v/>
      </c>
      <c r="AB18" s="103"/>
      <c r="AC18" s="101"/>
      <c r="AD18" s="102" t="str">
        <f t="shared" ref="AD18" si="21">IF(AC19="","",IF(AC19=AE19,"△",IF(AC19&gt;=AE19,"○","×")))</f>
        <v/>
      </c>
      <c r="AE18" s="103"/>
      <c r="AF18" s="101"/>
      <c r="AG18" s="102" t="str">
        <f t="shared" ref="AG18" si="22">IF(AF19="","",IF(AF19=AH19,"△",IF(AF19&gt;=AH19,"○","×")))</f>
        <v/>
      </c>
      <c r="AH18" s="103"/>
      <c r="AI18" s="485" t="str">
        <f>IF(AND($F18="",$L18="",$O18="",$U18="",$I18="",$R18="",$AA18="",$AD18="",$AG18=""),"",COUNTIF($E18:$AH18,"○"))</f>
        <v/>
      </c>
      <c r="AJ18" s="385" t="str">
        <f>IF(AND($F18="",$L18="",$O18="",$U18="",$R18="",$I18="",$AA18="",$AG18="",$AD18=""),"",COUNTIF($E18:$AH18,"△"))</f>
        <v/>
      </c>
      <c r="AK18" s="389" t="str">
        <f>IF(AND($F18="",$I18="",$O18="",$U18="",$R18="",$L18="",$AA18="",$AG18="",$AD18=""),"",COUNTIF($E18:$AH18,"×"))</f>
        <v/>
      </c>
      <c r="AL18" s="389" t="str">
        <f>IF(AI18="","",(AI18*3)+(AJ18*1))</f>
        <v/>
      </c>
      <c r="AM18" s="385" t="str">
        <f>IF(AI18="","",SUM(H19,K19,N19,Q19,T19,E19,Z19,AF19,AC19))</f>
        <v/>
      </c>
      <c r="AN18" s="385" t="str">
        <f>IF(AI18="","",SUM(J19,M19,P19,S19,V19,G19,AB19,AE19,AH19))</f>
        <v/>
      </c>
      <c r="AO18" s="389" t="str">
        <f>IF(AI18="","",AM18-AN18)</f>
        <v/>
      </c>
      <c r="AP18" s="391" t="str">
        <f>IF(AQ18="","",RANK(AQ18,$AQ6:$AQ25,0))</f>
        <v/>
      </c>
      <c r="AQ18" s="305" t="str">
        <f>IF(AO18="","",$AI18*100+$AL18*10+AM18)</f>
        <v/>
      </c>
    </row>
    <row r="19" spans="1:43" ht="30" customHeight="1" x14ac:dyDescent="0.25">
      <c r="A19" s="517"/>
      <c r="B19" s="491"/>
      <c r="C19" s="492"/>
      <c r="D19" s="493"/>
      <c r="E19" s="17"/>
      <c r="F19" s="18" t="s">
        <v>16</v>
      </c>
      <c r="G19" s="20"/>
      <c r="H19" s="23"/>
      <c r="I19" s="8" t="s">
        <v>16</v>
      </c>
      <c r="J19" s="9"/>
      <c r="K19" s="20"/>
      <c r="L19" s="18" t="s">
        <v>16</v>
      </c>
      <c r="M19" s="20"/>
      <c r="N19" s="23"/>
      <c r="O19" s="8" t="s">
        <v>16</v>
      </c>
      <c r="P19" s="9"/>
      <c r="Q19" s="20"/>
      <c r="R19" s="18" t="s">
        <v>16</v>
      </c>
      <c r="S19" s="9"/>
      <c r="T19" s="20"/>
      <c r="U19" s="18" t="s">
        <v>16</v>
      </c>
      <c r="V19" s="19"/>
      <c r="W19" s="399"/>
      <c r="X19" s="400"/>
      <c r="Y19" s="401"/>
      <c r="Z19" s="98" t="str">
        <f>IF(W21="","",Y21)</f>
        <v/>
      </c>
      <c r="AA19" s="99" t="s">
        <v>16</v>
      </c>
      <c r="AB19" s="100" t="str">
        <f>IF(W21="","",W21)</f>
        <v/>
      </c>
      <c r="AC19" s="98" t="str">
        <f>IF(W23="","",Y23)</f>
        <v/>
      </c>
      <c r="AD19" s="99" t="s">
        <v>16</v>
      </c>
      <c r="AE19" s="100" t="str">
        <f>IF(W23="","",W23)</f>
        <v/>
      </c>
      <c r="AF19" s="98" t="str">
        <f>IF(Y25="","",Y25)</f>
        <v/>
      </c>
      <c r="AG19" s="99" t="s">
        <v>16</v>
      </c>
      <c r="AH19" s="100" t="str">
        <f>IF(W25="","",W25)</f>
        <v/>
      </c>
      <c r="AI19" s="487"/>
      <c r="AJ19" s="403"/>
      <c r="AK19" s="411"/>
      <c r="AL19" s="411"/>
      <c r="AM19" s="403"/>
      <c r="AN19" s="403"/>
      <c r="AO19" s="411"/>
      <c r="AP19" s="392"/>
      <c r="AQ19" s="305"/>
    </row>
    <row r="20" spans="1:43" ht="30" customHeight="1" x14ac:dyDescent="0.25">
      <c r="A20" s="517"/>
      <c r="B20" s="488" t="s">
        <v>212</v>
      </c>
      <c r="C20" s="489"/>
      <c r="D20" s="490"/>
      <c r="E20" s="150"/>
      <c r="F20" s="140" t="str">
        <f>IF(E21="","",IF(E21=G21,"△",IF(E21&gt;=G21,"○","×")))</f>
        <v/>
      </c>
      <c r="G20" s="147"/>
      <c r="H20" s="151"/>
      <c r="I20" s="140" t="str">
        <f>IF(H21="","",IF(H21=J21,"△",IF(H21&gt;=J21,"○","×")))</f>
        <v/>
      </c>
      <c r="J20" s="147"/>
      <c r="K20" s="151"/>
      <c r="L20" s="140" t="str">
        <f>IF(K21="","",IF(K21=M21,"△",IF(K21&gt;=M21,"○","×")))</f>
        <v/>
      </c>
      <c r="M20" s="147"/>
      <c r="N20" s="151"/>
      <c r="O20" s="140" t="str">
        <f>IF(N21="","",IF(N21=P21,"△",IF(N21&gt;=P21,"○","×")))</f>
        <v/>
      </c>
      <c r="P20" s="147"/>
      <c r="Q20" s="151"/>
      <c r="R20" s="140" t="str">
        <f>IF(Q21="","",IF(Q21=S21,"△",IF(Q21&gt;=S21,"○","×")))</f>
        <v/>
      </c>
      <c r="S20" s="149"/>
      <c r="T20" s="152"/>
      <c r="U20" s="140" t="str">
        <f>IF(T21="","",IF(T21=V21,"△",IF(T21&gt;=V21,"○","×")))</f>
        <v/>
      </c>
      <c r="V20" s="148"/>
      <c r="W20" s="152"/>
      <c r="X20" s="140" t="str">
        <f>IF(W21="","",IF(W21=Y21,"△",IF(W21&gt;=Y21,"○","×")))</f>
        <v/>
      </c>
      <c r="Y20" s="147"/>
      <c r="Z20" s="377"/>
      <c r="AA20" s="378"/>
      <c r="AB20" s="379"/>
      <c r="AC20" s="101"/>
      <c r="AD20" s="102" t="str">
        <f t="shared" ref="AD20" si="23">IF(AC21="","",IF(AC21=AE21,"△",IF(AC21&gt;=AE21,"○","×")))</f>
        <v/>
      </c>
      <c r="AE20" s="103"/>
      <c r="AF20" s="101"/>
      <c r="AG20" s="102" t="str">
        <f>IF(AF21="","",IF(AF21=AH21,"△",IF(AF21&gt;=AH21,"○","×")))</f>
        <v/>
      </c>
      <c r="AH20" s="103"/>
      <c r="AI20" s="485" t="str">
        <f>IF(AND($F20="",$L20="",$O20="",$U20="",$X20="",$R20="",$I20="",$AD20="",$AG20=""),"",COUNTIF($E20:$AH20,"○"))</f>
        <v/>
      </c>
      <c r="AJ20" s="385" t="str">
        <f>IF(AND($F20="",$L20="",$O20="",$U20="",$R20="",$X20="",$I20="",$AG20="",$AD20=""),"",COUNTIF($E20:$AH20,"△"))</f>
        <v/>
      </c>
      <c r="AK20" s="389" t="str">
        <f>IF(AND($F20="",$I20="",$O20="",$U20="",$R20="",$X20="",$L20="",$AG20="",$AD20=""),"",COUNTIF($E20:$AH20,"×"))</f>
        <v/>
      </c>
      <c r="AL20" s="385" t="str">
        <f>IF(AI20="","",(AI20*3)+(AJ20*1))</f>
        <v/>
      </c>
      <c r="AM20" s="385" t="str">
        <f>IF(AI20="","",SUM(H21,K21,N21,Q21,T21,W21,E21,AF21,AC21))</f>
        <v/>
      </c>
      <c r="AN20" s="385" t="str">
        <f>IF(AI20="","",SUM(J21,M21,P21,S21,V21,Y21,G21,AE21,AH21))</f>
        <v/>
      </c>
      <c r="AO20" s="385" t="str">
        <f>IF(AI20="","",AM20-AN20)</f>
        <v/>
      </c>
      <c r="AP20" s="391" t="str">
        <f>IF(AQ20="","",RANK(AQ20,$AQ6:$AQ25,0))</f>
        <v/>
      </c>
      <c r="AQ20" s="305" t="str">
        <f>IF(AO20="","",$AI20*100+$AL20*10+AM20)</f>
        <v/>
      </c>
    </row>
    <row r="21" spans="1:43" ht="30" customHeight="1" x14ac:dyDescent="0.25">
      <c r="A21" s="517"/>
      <c r="B21" s="491"/>
      <c r="C21" s="492"/>
      <c r="D21" s="493"/>
      <c r="E21" s="7"/>
      <c r="F21" s="8" t="s">
        <v>16</v>
      </c>
      <c r="G21" s="9"/>
      <c r="H21" s="11"/>
      <c r="I21" s="8" t="s">
        <v>16</v>
      </c>
      <c r="J21" s="9"/>
      <c r="K21" s="11"/>
      <c r="L21" s="8" t="s">
        <v>16</v>
      </c>
      <c r="M21" s="9"/>
      <c r="N21" s="11"/>
      <c r="O21" s="8" t="s">
        <v>16</v>
      </c>
      <c r="P21" s="9"/>
      <c r="Q21" s="11"/>
      <c r="R21" s="8" t="s">
        <v>16</v>
      </c>
      <c r="S21" s="11"/>
      <c r="T21" s="23"/>
      <c r="U21" s="8" t="s">
        <v>16</v>
      </c>
      <c r="V21" s="9"/>
      <c r="W21" s="23"/>
      <c r="X21" s="8" t="s">
        <v>16</v>
      </c>
      <c r="Y21" s="9"/>
      <c r="Z21" s="399"/>
      <c r="AA21" s="400"/>
      <c r="AB21" s="401"/>
      <c r="AC21" s="98" t="str">
        <f>IF(Z23="","",AB23)</f>
        <v/>
      </c>
      <c r="AD21" s="99" t="s">
        <v>16</v>
      </c>
      <c r="AE21" s="100" t="str">
        <f>IF(Z23="","",Z23)</f>
        <v/>
      </c>
      <c r="AF21" s="98" t="str">
        <f>IF(AB25="","",AB25)</f>
        <v/>
      </c>
      <c r="AG21" s="99" t="s">
        <v>16</v>
      </c>
      <c r="AH21" s="100" t="str">
        <f>IF(Z25="","",Z25)</f>
        <v/>
      </c>
      <c r="AI21" s="487"/>
      <c r="AJ21" s="403"/>
      <c r="AK21" s="411"/>
      <c r="AL21" s="403"/>
      <c r="AM21" s="403"/>
      <c r="AN21" s="403"/>
      <c r="AO21" s="403"/>
      <c r="AP21" s="414"/>
      <c r="AQ21" s="305"/>
    </row>
    <row r="22" spans="1:43" ht="30" customHeight="1" x14ac:dyDescent="0.25">
      <c r="A22" s="517" t="s">
        <v>214</v>
      </c>
      <c r="B22" s="518" t="s">
        <v>213</v>
      </c>
      <c r="C22" s="494"/>
      <c r="D22" s="495"/>
      <c r="E22" s="150"/>
      <c r="F22" s="140" t="str">
        <f>IF(E23="","",IF(E23=G23,"△",IF(E23&gt;=G23,"○","×")))</f>
        <v/>
      </c>
      <c r="G22" s="147"/>
      <c r="H22" s="151"/>
      <c r="I22" s="140" t="str">
        <f>IF(H23="","",IF(H23=J23,"△",IF(H23&gt;=J23,"○","×")))</f>
        <v/>
      </c>
      <c r="J22" s="147"/>
      <c r="K22" s="151"/>
      <c r="L22" s="140" t="str">
        <f>IF(K23="","",IF(K23=M23,"△",IF(K23&gt;=M23,"○","×")))</f>
        <v/>
      </c>
      <c r="M22" s="147"/>
      <c r="N22" s="151"/>
      <c r="O22" s="140" t="str">
        <f>IF(N23="","",IF(N23=P23,"△",IF(N23&gt;=P23,"○","×")))</f>
        <v/>
      </c>
      <c r="P22" s="147"/>
      <c r="Q22" s="151"/>
      <c r="R22" s="140" t="str">
        <f>IF(Q23="","",IF(Q23=S23,"△",IF(Q23&gt;=S23,"○","×")))</f>
        <v/>
      </c>
      <c r="S22" s="149"/>
      <c r="T22" s="152"/>
      <c r="U22" s="140" t="str">
        <f>IF(T23="","",IF(T23=V23,"△",IF(T23&gt;=V23,"○","×")))</f>
        <v/>
      </c>
      <c r="V22" s="148"/>
      <c r="W22" s="152"/>
      <c r="X22" s="140" t="str">
        <f>IF(W23="","",IF(W23=Y23,"△",IF(W23&gt;=Y23,"○","×")))</f>
        <v/>
      </c>
      <c r="Y22" s="147"/>
      <c r="Z22" s="152"/>
      <c r="AA22" s="140" t="str">
        <f>IF(Z23="","",IF(Z23=AB23,"△",IF(Z23&gt;=AB23,"○","×")))</f>
        <v/>
      </c>
      <c r="AB22" s="147"/>
      <c r="AC22" s="377"/>
      <c r="AD22" s="378"/>
      <c r="AE22" s="379"/>
      <c r="AF22" s="101"/>
      <c r="AG22" s="102" t="str">
        <f>IF(AF23="","",IF(AF23=AH23,"△",IF(AF23&gt;=AH23,"○","×")))</f>
        <v/>
      </c>
      <c r="AH22" s="103"/>
      <c r="AI22" s="485" t="str">
        <f>IF(AND($F22="",$L22="",$O22="",$U22="",$X22="",$R22="",$AA22="",$I22="",$AG22=""),"",COUNTIF($E22:$AH22,"○"))</f>
        <v/>
      </c>
      <c r="AJ22" s="385" t="str">
        <f>IF(AND($F22="",$L22="",$O22="",$U22="",$R22="",$X22="",$AA22="",$AG22="",$I22=""),"",COUNTIF($E22:$AH22,"△"))</f>
        <v/>
      </c>
      <c r="AK22" s="389" t="str">
        <f>IF(AND($F22="",$I22="",$O22="",$U22="",$R22="",$X22="",$AA22="",$AG22="",$L22=""),"",COUNTIF($E22:$AH22,"×"))</f>
        <v/>
      </c>
      <c r="AL22" s="385" t="str">
        <f>IF(AI22="","",(AI22*3)+(AJ22*1))</f>
        <v/>
      </c>
      <c r="AM22" s="385" t="str">
        <f>IF(AI22="","",SUM(H23,K23,N23,Q23,T23,W23,Z23,AF23,E23))</f>
        <v/>
      </c>
      <c r="AN22" s="385" t="str">
        <f>IF(AI22="","",SUM(J23,M23,P23,S23,V23,Y23,AB23,G23,AH23))</f>
        <v/>
      </c>
      <c r="AO22" s="385" t="str">
        <f>IF(AI22="","",AM22-AN22)</f>
        <v/>
      </c>
      <c r="AP22" s="391" t="str">
        <f>IF(AQ22="","",RANK(AQ22,$AQ6:$AQ25,0))</f>
        <v/>
      </c>
      <c r="AQ22" s="305" t="str">
        <f>IF(AO22="","",$AI22*100+$AL22*10+AM22)</f>
        <v/>
      </c>
    </row>
    <row r="23" spans="1:43" ht="30" customHeight="1" x14ac:dyDescent="0.25">
      <c r="A23" s="517"/>
      <c r="B23" s="491"/>
      <c r="C23" s="492"/>
      <c r="D23" s="493"/>
      <c r="E23" s="7"/>
      <c r="F23" s="8" t="s">
        <v>16</v>
      </c>
      <c r="G23" s="9"/>
      <c r="H23" s="11"/>
      <c r="I23" s="8" t="s">
        <v>16</v>
      </c>
      <c r="J23" s="9"/>
      <c r="K23" s="11"/>
      <c r="L23" s="8" t="s">
        <v>16</v>
      </c>
      <c r="M23" s="9"/>
      <c r="N23" s="11"/>
      <c r="O23" s="8" t="s">
        <v>16</v>
      </c>
      <c r="P23" s="9"/>
      <c r="Q23" s="11"/>
      <c r="R23" s="8" t="s">
        <v>16</v>
      </c>
      <c r="S23" s="11"/>
      <c r="T23" s="23"/>
      <c r="U23" s="8" t="s">
        <v>16</v>
      </c>
      <c r="V23" s="9"/>
      <c r="W23" s="23"/>
      <c r="X23" s="8" t="s">
        <v>16</v>
      </c>
      <c r="Y23" s="9"/>
      <c r="Z23" s="23"/>
      <c r="AA23" s="8" t="s">
        <v>16</v>
      </c>
      <c r="AB23" s="9"/>
      <c r="AC23" s="399"/>
      <c r="AD23" s="400"/>
      <c r="AE23" s="401"/>
      <c r="AF23" s="98" t="str">
        <f>IF(AE25="","",AE25)</f>
        <v/>
      </c>
      <c r="AG23" s="99" t="s">
        <v>16</v>
      </c>
      <c r="AH23" s="100" t="str">
        <f>IF(AC25="","",AC25)</f>
        <v/>
      </c>
      <c r="AI23" s="487"/>
      <c r="AJ23" s="403"/>
      <c r="AK23" s="411"/>
      <c r="AL23" s="403"/>
      <c r="AM23" s="403"/>
      <c r="AN23" s="403"/>
      <c r="AO23" s="403"/>
      <c r="AP23" s="414"/>
      <c r="AQ23" s="305"/>
    </row>
    <row r="24" spans="1:43" ht="30" customHeight="1" x14ac:dyDescent="0.25">
      <c r="A24" s="517" t="s">
        <v>214</v>
      </c>
      <c r="B24" s="477" t="s">
        <v>330</v>
      </c>
      <c r="C24" s="478"/>
      <c r="D24" s="479"/>
      <c r="E24" s="12"/>
      <c r="F24" s="13" t="str">
        <f>IF(E25="","",IF(E25=G25,"△",IF(E25&gt;=G25,"○","×")))</f>
        <v/>
      </c>
      <c r="G24" s="147"/>
      <c r="H24" s="151"/>
      <c r="I24" s="140" t="str">
        <f>IF(H25="","",IF(H25=J25,"△",IF(H25&gt;=J25,"○","×")))</f>
        <v/>
      </c>
      <c r="J24" s="178"/>
      <c r="K24" s="151"/>
      <c r="L24" s="140" t="str">
        <f>IF(K25="","",IF(K25=M25,"△",IF(K25&gt;=M25,"○","×")))</f>
        <v/>
      </c>
      <c r="M24" s="147"/>
      <c r="N24" s="151"/>
      <c r="O24" s="140" t="str">
        <f>IF(N25="","",IF(N25=P25,"△",IF(N25&gt;=P25,"○","×")))</f>
        <v/>
      </c>
      <c r="P24" s="147"/>
      <c r="Q24" s="151"/>
      <c r="R24" s="140" t="str">
        <f>IF(Q25="","",IF(Q25=S25,"△",IF(Q25&gt;=S25,"○","×")))</f>
        <v/>
      </c>
      <c r="S24" s="149"/>
      <c r="T24" s="152"/>
      <c r="U24" s="140" t="str">
        <f>IF(T25="","",IF(T25=V25,"△",IF(T25&gt;=V25,"○","×")))</f>
        <v/>
      </c>
      <c r="V24" s="147"/>
      <c r="W24" s="152"/>
      <c r="X24" s="140" t="str">
        <f>IF(W25="","",IF(W25=Y25,"△",IF(W25&gt;=Y25,"○","×")))</f>
        <v/>
      </c>
      <c r="Y24" s="147"/>
      <c r="Z24" s="151"/>
      <c r="AA24" s="140" t="str">
        <f>IF(Z25="","",IF(Z25=AB25,"△",IF(Z25&gt;=AB25,"○","×")))</f>
        <v/>
      </c>
      <c r="AB24" s="147"/>
      <c r="AC24" s="151"/>
      <c r="AD24" s="140" t="str">
        <f>IF(AC25="","",IF(AC25=AE25,"△",IF(AC25&gt;=AE25,"○","×")))</f>
        <v/>
      </c>
      <c r="AE24" s="147"/>
      <c r="AF24" s="377"/>
      <c r="AG24" s="378"/>
      <c r="AH24" s="483"/>
      <c r="AI24" s="485" t="str">
        <f>IF(AND($F24="",$L24="",$O24="",$U24="",$X24="",$R24="",$AA24="",$AD24="",$I24=""),"",COUNTIF($E24:$AH24,"○"))</f>
        <v/>
      </c>
      <c r="AJ24" s="385" t="str">
        <f>IF(AND($F24="",$L24="",$O24="",$U24="",$R24="",$X24="",$AA24="",$I24="",$AD24=""),"",COUNTIF($E24:$AH24,"△"))</f>
        <v/>
      </c>
      <c r="AK24" s="389" t="str">
        <f>IF(AND($F24="",$I24="",$O24="",$U24="",$R24="",$X24="",$AA24="",$L24="",$AD24=""),"",COUNTIF($E24:$AH24,"×"))</f>
        <v/>
      </c>
      <c r="AL24" s="385" t="str">
        <f>IF(AI24="","",(AI24*3)+(AJ24*1))</f>
        <v/>
      </c>
      <c r="AM24" s="385" t="str">
        <f>IF(AI24="","",SUM(H25,K25,N25,Q25,T25,W25,Z25,E25,AC25))</f>
        <v/>
      </c>
      <c r="AN24" s="385" t="str">
        <f>IF(AI24="","",SUM(J25,M25,P25,S25,V25,Y25,AB25,AE25,G25))</f>
        <v/>
      </c>
      <c r="AO24" s="385" t="str">
        <f>IF(AI24="","",AM24-AN24)</f>
        <v/>
      </c>
      <c r="AP24" s="369" t="str">
        <f>IF(AQ24="","",RANK(AQ24,$AQ6:$AQ25,0))</f>
        <v/>
      </c>
      <c r="AQ24" s="304" t="str">
        <f>IF(AO24="","",$AI24*100+$AL24*10+AM24)</f>
        <v/>
      </c>
    </row>
    <row r="25" spans="1:43" ht="30" customHeight="1" thickBot="1" x14ac:dyDescent="0.3">
      <c r="A25" s="517"/>
      <c r="B25" s="480"/>
      <c r="C25" s="481"/>
      <c r="D25" s="482"/>
      <c r="E25" s="24"/>
      <c r="F25" s="25" t="s">
        <v>16</v>
      </c>
      <c r="G25" s="26"/>
      <c r="H25" s="27"/>
      <c r="I25" s="25" t="s">
        <v>16</v>
      </c>
      <c r="J25" s="26"/>
      <c r="K25" s="27"/>
      <c r="L25" s="25" t="s">
        <v>16</v>
      </c>
      <c r="M25" s="26"/>
      <c r="N25" s="27"/>
      <c r="O25" s="25" t="s">
        <v>16</v>
      </c>
      <c r="P25" s="26"/>
      <c r="Q25" s="27"/>
      <c r="R25" s="25" t="s">
        <v>16</v>
      </c>
      <c r="S25" s="27"/>
      <c r="T25" s="28"/>
      <c r="U25" s="25" t="s">
        <v>16</v>
      </c>
      <c r="V25" s="26"/>
      <c r="W25" s="28"/>
      <c r="X25" s="25" t="s">
        <v>16</v>
      </c>
      <c r="Y25" s="26"/>
      <c r="Z25" s="27"/>
      <c r="AA25" s="25" t="s">
        <v>16</v>
      </c>
      <c r="AB25" s="26"/>
      <c r="AC25" s="27"/>
      <c r="AD25" s="25" t="s">
        <v>16</v>
      </c>
      <c r="AE25" s="26"/>
      <c r="AF25" s="380"/>
      <c r="AG25" s="381"/>
      <c r="AH25" s="484"/>
      <c r="AI25" s="486"/>
      <c r="AJ25" s="386"/>
      <c r="AK25" s="390"/>
      <c r="AL25" s="386"/>
      <c r="AM25" s="386"/>
      <c r="AN25" s="386"/>
      <c r="AO25" s="386"/>
      <c r="AP25" s="370"/>
      <c r="AQ25" s="304"/>
    </row>
    <row r="27" spans="1:43" x14ac:dyDescent="0.45">
      <c r="B27" s="93"/>
    </row>
    <row r="28" spans="1:43" ht="22.8" thickBot="1" x14ac:dyDescent="0.5"/>
    <row r="29" spans="1:43" ht="32.1" customHeight="1" thickBot="1" x14ac:dyDescent="0.5">
      <c r="B29" s="353" t="s">
        <v>44</v>
      </c>
      <c r="C29" s="354"/>
      <c r="D29" s="354"/>
      <c r="E29" s="355"/>
      <c r="F29" s="179"/>
      <c r="G29" s="356" t="s">
        <v>22</v>
      </c>
      <c r="H29" s="356"/>
      <c r="I29" s="356"/>
      <c r="J29" s="356"/>
      <c r="K29" s="356"/>
      <c r="L29" s="356"/>
      <c r="M29" s="356"/>
      <c r="N29" s="357" t="s">
        <v>23</v>
      </c>
      <c r="O29" s="357"/>
      <c r="P29" s="357"/>
      <c r="Q29" s="357"/>
      <c r="R29" s="357"/>
      <c r="S29" s="357"/>
      <c r="T29" s="357"/>
      <c r="U29" s="357"/>
      <c r="V29" s="358" t="s">
        <v>24</v>
      </c>
      <c r="W29" s="359"/>
      <c r="X29" s="360"/>
      <c r="Y29" s="358" t="s">
        <v>25</v>
      </c>
      <c r="Z29" s="359"/>
      <c r="AA29" s="361"/>
      <c r="AB29" s="1"/>
    </row>
    <row r="30" spans="1:43" ht="32.1" customHeight="1" x14ac:dyDescent="0.45">
      <c r="B30" s="334" t="s">
        <v>355</v>
      </c>
      <c r="C30" s="335"/>
      <c r="D30" s="335"/>
      <c r="E30" s="336"/>
      <c r="F30" s="113">
        <v>1</v>
      </c>
      <c r="G30" s="343" t="s">
        <v>26</v>
      </c>
      <c r="H30" s="343"/>
      <c r="I30" s="343"/>
      <c r="J30" s="343"/>
      <c r="K30" s="343"/>
      <c r="L30" s="343"/>
      <c r="M30" s="343"/>
      <c r="N30" s="344" t="s">
        <v>205</v>
      </c>
      <c r="O30" s="345"/>
      <c r="P30" s="345"/>
      <c r="Q30" s="346"/>
      <c r="R30" s="344" t="s">
        <v>330</v>
      </c>
      <c r="S30" s="345"/>
      <c r="T30" s="345"/>
      <c r="U30" s="346"/>
      <c r="V30" s="350" t="s">
        <v>331</v>
      </c>
      <c r="W30" s="348"/>
      <c r="X30" s="349"/>
      <c r="Y30" s="350" t="s">
        <v>332</v>
      </c>
      <c r="Z30" s="348"/>
      <c r="AA30" s="351"/>
      <c r="AB30" s="1"/>
    </row>
    <row r="31" spans="1:43" ht="32.1" customHeight="1" x14ac:dyDescent="0.45">
      <c r="B31" s="337"/>
      <c r="C31" s="338"/>
      <c r="D31" s="338"/>
      <c r="E31" s="339"/>
      <c r="F31" s="114">
        <v>2</v>
      </c>
      <c r="G31" s="313" t="s">
        <v>41</v>
      </c>
      <c r="H31" s="313"/>
      <c r="I31" s="313"/>
      <c r="J31" s="313"/>
      <c r="K31" s="313"/>
      <c r="L31" s="313"/>
      <c r="M31" s="313"/>
      <c r="N31" s="314" t="s">
        <v>207</v>
      </c>
      <c r="O31" s="315"/>
      <c r="P31" s="315"/>
      <c r="Q31" s="316"/>
      <c r="R31" s="314" t="s">
        <v>213</v>
      </c>
      <c r="S31" s="315"/>
      <c r="T31" s="315"/>
      <c r="U31" s="316"/>
      <c r="V31" s="320" t="s">
        <v>333</v>
      </c>
      <c r="W31" s="318"/>
      <c r="X31" s="319"/>
      <c r="Y31" s="320" t="s">
        <v>334</v>
      </c>
      <c r="Z31" s="318"/>
      <c r="AA31" s="321"/>
      <c r="AB31" s="1"/>
    </row>
    <row r="32" spans="1:43" ht="32.1" customHeight="1" x14ac:dyDescent="0.45">
      <c r="B32" s="337"/>
      <c r="C32" s="338"/>
      <c r="D32" s="338"/>
      <c r="E32" s="339"/>
      <c r="F32" s="115">
        <v>3</v>
      </c>
      <c r="G32" s="313" t="s">
        <v>325</v>
      </c>
      <c r="H32" s="313"/>
      <c r="I32" s="313"/>
      <c r="J32" s="313"/>
      <c r="K32" s="313"/>
      <c r="L32" s="313"/>
      <c r="M32" s="313"/>
      <c r="N32" s="314" t="s">
        <v>47</v>
      </c>
      <c r="O32" s="315"/>
      <c r="P32" s="315"/>
      <c r="Q32" s="316"/>
      <c r="R32" s="314" t="s">
        <v>53</v>
      </c>
      <c r="S32" s="315"/>
      <c r="T32" s="315"/>
      <c r="U32" s="316"/>
      <c r="V32" s="320" t="s">
        <v>335</v>
      </c>
      <c r="W32" s="318"/>
      <c r="X32" s="319"/>
      <c r="Y32" s="320" t="s">
        <v>336</v>
      </c>
      <c r="Z32" s="318"/>
      <c r="AA32" s="321"/>
      <c r="AB32" s="1"/>
    </row>
    <row r="33" spans="2:28" ht="32.1" customHeight="1" x14ac:dyDescent="0.45">
      <c r="B33" s="337"/>
      <c r="C33" s="338"/>
      <c r="D33" s="338"/>
      <c r="E33" s="339"/>
      <c r="F33" s="116">
        <v>4</v>
      </c>
      <c r="G33" s="303" t="s">
        <v>326</v>
      </c>
      <c r="H33" s="303"/>
      <c r="I33" s="303"/>
      <c r="J33" s="303"/>
      <c r="K33" s="303"/>
      <c r="L33" s="303"/>
      <c r="M33" s="303"/>
      <c r="N33" s="306" t="s">
        <v>330</v>
      </c>
      <c r="O33" s="307"/>
      <c r="P33" s="307"/>
      <c r="Q33" s="308"/>
      <c r="R33" s="314" t="s">
        <v>0</v>
      </c>
      <c r="S33" s="315"/>
      <c r="T33" s="315"/>
      <c r="U33" s="316"/>
      <c r="V33" s="309" t="s">
        <v>334</v>
      </c>
      <c r="W33" s="310"/>
      <c r="X33" s="311"/>
      <c r="Y33" s="309" t="s">
        <v>333</v>
      </c>
      <c r="Z33" s="310"/>
      <c r="AA33" s="312"/>
      <c r="AB33" s="1"/>
    </row>
    <row r="34" spans="2:28" ht="32.1" customHeight="1" thickBot="1" x14ac:dyDescent="0.5">
      <c r="B34" s="337"/>
      <c r="C34" s="338"/>
      <c r="D34" s="338"/>
      <c r="E34" s="339"/>
      <c r="F34" s="115">
        <v>5</v>
      </c>
      <c r="G34" s="313" t="s">
        <v>327</v>
      </c>
      <c r="H34" s="313"/>
      <c r="I34" s="313"/>
      <c r="J34" s="313"/>
      <c r="K34" s="313"/>
      <c r="L34" s="313"/>
      <c r="M34" s="313"/>
      <c r="N34" s="306" t="s">
        <v>213</v>
      </c>
      <c r="O34" s="307"/>
      <c r="P34" s="307"/>
      <c r="Q34" s="308"/>
      <c r="R34" s="314" t="s">
        <v>47</v>
      </c>
      <c r="S34" s="315"/>
      <c r="T34" s="315"/>
      <c r="U34" s="316"/>
      <c r="V34" s="309" t="s">
        <v>337</v>
      </c>
      <c r="W34" s="310"/>
      <c r="X34" s="311"/>
      <c r="Y34" s="309" t="s">
        <v>335</v>
      </c>
      <c r="Z34" s="310"/>
      <c r="AA34" s="312"/>
      <c r="AB34" s="1"/>
    </row>
    <row r="35" spans="2:28" ht="32.1" customHeight="1" thickBot="1" x14ac:dyDescent="0.5">
      <c r="B35" s="353" t="s">
        <v>45</v>
      </c>
      <c r="C35" s="354"/>
      <c r="D35" s="354"/>
      <c r="E35" s="355"/>
      <c r="F35" s="179"/>
      <c r="G35" s="356" t="s">
        <v>22</v>
      </c>
      <c r="H35" s="356"/>
      <c r="I35" s="356"/>
      <c r="J35" s="356"/>
      <c r="K35" s="356"/>
      <c r="L35" s="356"/>
      <c r="M35" s="356"/>
      <c r="N35" s="357" t="s">
        <v>23</v>
      </c>
      <c r="O35" s="357"/>
      <c r="P35" s="357"/>
      <c r="Q35" s="357"/>
      <c r="R35" s="357"/>
      <c r="S35" s="357"/>
      <c r="T35" s="357"/>
      <c r="U35" s="357"/>
      <c r="V35" s="358" t="s">
        <v>24</v>
      </c>
      <c r="W35" s="359"/>
      <c r="X35" s="360"/>
      <c r="Y35" s="358" t="s">
        <v>25</v>
      </c>
      <c r="Z35" s="359"/>
      <c r="AA35" s="361"/>
      <c r="AB35" s="1"/>
    </row>
    <row r="36" spans="2:28" ht="32.1" customHeight="1" x14ac:dyDescent="0.45">
      <c r="B36" s="334" t="s">
        <v>355</v>
      </c>
      <c r="C36" s="335"/>
      <c r="D36" s="335"/>
      <c r="E36" s="336"/>
      <c r="F36" s="113">
        <v>1</v>
      </c>
      <c r="G36" s="343" t="s">
        <v>26</v>
      </c>
      <c r="H36" s="343"/>
      <c r="I36" s="343"/>
      <c r="J36" s="343"/>
      <c r="K36" s="343"/>
      <c r="L36" s="343"/>
      <c r="M36" s="343"/>
      <c r="N36" s="344" t="s">
        <v>0</v>
      </c>
      <c r="O36" s="345"/>
      <c r="P36" s="345"/>
      <c r="Q36" s="346"/>
      <c r="R36" s="344" t="s">
        <v>212</v>
      </c>
      <c r="S36" s="345"/>
      <c r="T36" s="345"/>
      <c r="U36" s="346"/>
      <c r="V36" s="350" t="s">
        <v>336</v>
      </c>
      <c r="W36" s="348"/>
      <c r="X36" s="349"/>
      <c r="Y36" s="350" t="s">
        <v>338</v>
      </c>
      <c r="Z36" s="348"/>
      <c r="AA36" s="351"/>
      <c r="AB36" s="1"/>
    </row>
    <row r="37" spans="2:28" ht="32.1" customHeight="1" x14ac:dyDescent="0.45">
      <c r="B37" s="337"/>
      <c r="C37" s="338"/>
      <c r="D37" s="338"/>
      <c r="E37" s="339"/>
      <c r="F37" s="114">
        <v>2</v>
      </c>
      <c r="G37" s="313" t="s">
        <v>41</v>
      </c>
      <c r="H37" s="313"/>
      <c r="I37" s="313"/>
      <c r="J37" s="313"/>
      <c r="K37" s="313"/>
      <c r="L37" s="313"/>
      <c r="M37" s="313"/>
      <c r="N37" s="314" t="s">
        <v>208</v>
      </c>
      <c r="O37" s="315"/>
      <c r="P37" s="315"/>
      <c r="Q37" s="316"/>
      <c r="R37" s="314" t="s">
        <v>211</v>
      </c>
      <c r="S37" s="315"/>
      <c r="T37" s="315"/>
      <c r="U37" s="316"/>
      <c r="V37" s="320" t="s">
        <v>339</v>
      </c>
      <c r="W37" s="318"/>
      <c r="X37" s="319"/>
      <c r="Y37" s="309" t="s">
        <v>340</v>
      </c>
      <c r="Z37" s="310"/>
      <c r="AA37" s="312"/>
      <c r="AB37" s="1"/>
    </row>
    <row r="38" spans="2:28" ht="32.1" customHeight="1" x14ac:dyDescent="0.45">
      <c r="B38" s="337"/>
      <c r="C38" s="338"/>
      <c r="D38" s="338"/>
      <c r="E38" s="339"/>
      <c r="F38" s="115">
        <v>3</v>
      </c>
      <c r="G38" s="313" t="s">
        <v>325</v>
      </c>
      <c r="H38" s="313"/>
      <c r="I38" s="313"/>
      <c r="J38" s="313"/>
      <c r="K38" s="313"/>
      <c r="L38" s="313"/>
      <c r="M38" s="313"/>
      <c r="N38" s="314" t="s">
        <v>212</v>
      </c>
      <c r="O38" s="315"/>
      <c r="P38" s="315"/>
      <c r="Q38" s="316"/>
      <c r="R38" s="314" t="s">
        <v>205</v>
      </c>
      <c r="S38" s="315"/>
      <c r="T38" s="315"/>
      <c r="U38" s="316"/>
      <c r="V38" s="320" t="s">
        <v>338</v>
      </c>
      <c r="W38" s="318"/>
      <c r="X38" s="319"/>
      <c r="Y38" s="320" t="s">
        <v>331</v>
      </c>
      <c r="Z38" s="318"/>
      <c r="AA38" s="319"/>
      <c r="AB38" s="1"/>
    </row>
    <row r="39" spans="2:28" ht="32.1" customHeight="1" x14ac:dyDescent="0.45">
      <c r="B39" s="337"/>
      <c r="C39" s="338"/>
      <c r="D39" s="338"/>
      <c r="E39" s="339"/>
      <c r="F39" s="116">
        <v>4</v>
      </c>
      <c r="G39" s="303" t="s">
        <v>326</v>
      </c>
      <c r="H39" s="303"/>
      <c r="I39" s="303"/>
      <c r="J39" s="303"/>
      <c r="K39" s="303"/>
      <c r="L39" s="303"/>
      <c r="M39" s="303"/>
      <c r="N39" s="314" t="s">
        <v>211</v>
      </c>
      <c r="O39" s="315"/>
      <c r="P39" s="315"/>
      <c r="Q39" s="316"/>
      <c r="R39" s="314" t="s">
        <v>207</v>
      </c>
      <c r="S39" s="315"/>
      <c r="T39" s="315"/>
      <c r="U39" s="316"/>
      <c r="V39" s="320" t="s">
        <v>332</v>
      </c>
      <c r="W39" s="318"/>
      <c r="X39" s="319"/>
      <c r="Y39" s="309" t="s">
        <v>337</v>
      </c>
      <c r="Z39" s="310"/>
      <c r="AA39" s="312"/>
      <c r="AB39" s="1"/>
    </row>
    <row r="40" spans="2:28" ht="32.1" customHeight="1" thickBot="1" x14ac:dyDescent="0.5">
      <c r="B40" s="340"/>
      <c r="C40" s="341"/>
      <c r="D40" s="341"/>
      <c r="E40" s="342"/>
      <c r="F40" s="146">
        <v>5</v>
      </c>
      <c r="G40" s="325" t="s">
        <v>327</v>
      </c>
      <c r="H40" s="325"/>
      <c r="I40" s="325"/>
      <c r="J40" s="325"/>
      <c r="K40" s="325"/>
      <c r="L40" s="325"/>
      <c r="M40" s="325"/>
      <c r="N40" s="326" t="s">
        <v>53</v>
      </c>
      <c r="O40" s="327"/>
      <c r="P40" s="327"/>
      <c r="Q40" s="328"/>
      <c r="R40" s="326" t="s">
        <v>208</v>
      </c>
      <c r="S40" s="327"/>
      <c r="T40" s="327"/>
      <c r="U40" s="328"/>
      <c r="V40" s="330" t="s">
        <v>340</v>
      </c>
      <c r="W40" s="331"/>
      <c r="X40" s="332"/>
      <c r="Y40" s="330" t="s">
        <v>339</v>
      </c>
      <c r="Z40" s="331"/>
      <c r="AA40" s="333"/>
      <c r="AB40" s="1"/>
    </row>
    <row r="41" spans="2:28" ht="22.8" thickBot="1" x14ac:dyDescent="0.5">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
    </row>
    <row r="42" spans="2:28" ht="32.1" customHeight="1" thickBot="1" x14ac:dyDescent="0.5">
      <c r="B42" s="353" t="s">
        <v>44</v>
      </c>
      <c r="C42" s="354"/>
      <c r="D42" s="354"/>
      <c r="E42" s="355"/>
      <c r="F42" s="179"/>
      <c r="G42" s="356" t="s">
        <v>22</v>
      </c>
      <c r="H42" s="356"/>
      <c r="I42" s="356"/>
      <c r="J42" s="356"/>
      <c r="K42" s="356"/>
      <c r="L42" s="356"/>
      <c r="M42" s="356"/>
      <c r="N42" s="357" t="s">
        <v>23</v>
      </c>
      <c r="O42" s="357"/>
      <c r="P42" s="357"/>
      <c r="Q42" s="357"/>
      <c r="R42" s="357"/>
      <c r="S42" s="357"/>
      <c r="T42" s="357"/>
      <c r="U42" s="357"/>
      <c r="V42" s="358" t="s">
        <v>24</v>
      </c>
      <c r="W42" s="359"/>
      <c r="X42" s="360"/>
      <c r="Y42" s="358" t="s">
        <v>25</v>
      </c>
      <c r="Z42" s="359"/>
      <c r="AA42" s="361"/>
      <c r="AB42" s="1"/>
    </row>
    <row r="43" spans="2:28" ht="32.1" customHeight="1" x14ac:dyDescent="0.45">
      <c r="B43" s="334" t="s">
        <v>356</v>
      </c>
      <c r="C43" s="335"/>
      <c r="D43" s="335"/>
      <c r="E43" s="336"/>
      <c r="F43" s="113">
        <v>1</v>
      </c>
      <c r="G43" s="343" t="s">
        <v>26</v>
      </c>
      <c r="H43" s="343"/>
      <c r="I43" s="343"/>
      <c r="J43" s="343"/>
      <c r="K43" s="343"/>
      <c r="L43" s="343"/>
      <c r="M43" s="343"/>
      <c r="N43" s="344" t="s">
        <v>53</v>
      </c>
      <c r="O43" s="345"/>
      <c r="P43" s="345"/>
      <c r="Q43" s="346"/>
      <c r="R43" s="344" t="s">
        <v>205</v>
      </c>
      <c r="S43" s="345"/>
      <c r="T43" s="345"/>
      <c r="U43" s="346"/>
      <c r="V43" s="350" t="s">
        <v>336</v>
      </c>
      <c r="W43" s="348"/>
      <c r="X43" s="349"/>
      <c r="Y43" s="350" t="s">
        <v>333</v>
      </c>
      <c r="Z43" s="348"/>
      <c r="AA43" s="351"/>
      <c r="AB43" s="1"/>
    </row>
    <row r="44" spans="2:28" ht="32.1" customHeight="1" x14ac:dyDescent="0.45">
      <c r="B44" s="337"/>
      <c r="C44" s="338"/>
      <c r="D44" s="338"/>
      <c r="E44" s="339"/>
      <c r="F44" s="114">
        <v>2</v>
      </c>
      <c r="G44" s="313" t="s">
        <v>41</v>
      </c>
      <c r="H44" s="313"/>
      <c r="I44" s="313"/>
      <c r="J44" s="313"/>
      <c r="K44" s="313"/>
      <c r="L44" s="313"/>
      <c r="M44" s="313"/>
      <c r="N44" s="314" t="s">
        <v>208</v>
      </c>
      <c r="O44" s="315"/>
      <c r="P44" s="315"/>
      <c r="Q44" s="316"/>
      <c r="R44" s="314" t="s">
        <v>47</v>
      </c>
      <c r="S44" s="315"/>
      <c r="T44" s="315"/>
      <c r="U44" s="316"/>
      <c r="V44" s="320" t="s">
        <v>334</v>
      </c>
      <c r="W44" s="318"/>
      <c r="X44" s="319"/>
      <c r="Y44" s="320" t="s">
        <v>341</v>
      </c>
      <c r="Z44" s="318"/>
      <c r="AA44" s="321"/>
      <c r="AB44" s="1"/>
    </row>
    <row r="45" spans="2:28" ht="32.1" customHeight="1" x14ac:dyDescent="0.45">
      <c r="B45" s="337"/>
      <c r="C45" s="338"/>
      <c r="D45" s="338"/>
      <c r="E45" s="339"/>
      <c r="F45" s="115">
        <v>3</v>
      </c>
      <c r="G45" s="313" t="s">
        <v>325</v>
      </c>
      <c r="H45" s="313"/>
      <c r="I45" s="313"/>
      <c r="J45" s="313"/>
      <c r="K45" s="313"/>
      <c r="L45" s="313"/>
      <c r="M45" s="313"/>
      <c r="N45" s="314" t="s">
        <v>207</v>
      </c>
      <c r="O45" s="315"/>
      <c r="P45" s="315"/>
      <c r="Q45" s="316"/>
      <c r="R45" s="314" t="s">
        <v>212</v>
      </c>
      <c r="S45" s="315"/>
      <c r="T45" s="315"/>
      <c r="U45" s="316"/>
      <c r="V45" s="320" t="s">
        <v>333</v>
      </c>
      <c r="W45" s="318"/>
      <c r="X45" s="319"/>
      <c r="Y45" s="320" t="s">
        <v>337</v>
      </c>
      <c r="Z45" s="318"/>
      <c r="AA45" s="321"/>
      <c r="AB45" s="1"/>
    </row>
    <row r="46" spans="2:28" ht="32.1" customHeight="1" x14ac:dyDescent="0.45">
      <c r="B46" s="337"/>
      <c r="C46" s="338"/>
      <c r="D46" s="338"/>
      <c r="E46" s="339"/>
      <c r="F46" s="116">
        <v>4</v>
      </c>
      <c r="G46" s="303" t="s">
        <v>326</v>
      </c>
      <c r="H46" s="303"/>
      <c r="I46" s="303"/>
      <c r="J46" s="303"/>
      <c r="K46" s="303"/>
      <c r="L46" s="303"/>
      <c r="M46" s="303"/>
      <c r="N46" s="306" t="s">
        <v>205</v>
      </c>
      <c r="O46" s="307"/>
      <c r="P46" s="307"/>
      <c r="Q46" s="308"/>
      <c r="R46" s="314" t="s">
        <v>208</v>
      </c>
      <c r="S46" s="315"/>
      <c r="T46" s="315"/>
      <c r="U46" s="316"/>
      <c r="V46" s="309" t="s">
        <v>331</v>
      </c>
      <c r="W46" s="310"/>
      <c r="X46" s="311"/>
      <c r="Y46" s="309" t="s">
        <v>339</v>
      </c>
      <c r="Z46" s="310"/>
      <c r="AA46" s="312"/>
      <c r="AB46" s="1"/>
    </row>
    <row r="47" spans="2:28" ht="32.1" customHeight="1" thickBot="1" x14ac:dyDescent="0.5">
      <c r="B47" s="337"/>
      <c r="C47" s="338"/>
      <c r="D47" s="338"/>
      <c r="E47" s="339"/>
      <c r="F47" s="115">
        <v>5</v>
      </c>
      <c r="G47" s="313" t="s">
        <v>327</v>
      </c>
      <c r="H47" s="313"/>
      <c r="I47" s="313"/>
      <c r="J47" s="313"/>
      <c r="K47" s="313"/>
      <c r="L47" s="313"/>
      <c r="M47" s="313"/>
      <c r="N47" s="326" t="s">
        <v>47</v>
      </c>
      <c r="O47" s="327"/>
      <c r="P47" s="327"/>
      <c r="Q47" s="328"/>
      <c r="R47" s="314" t="s">
        <v>207</v>
      </c>
      <c r="S47" s="315"/>
      <c r="T47" s="315"/>
      <c r="U47" s="316"/>
      <c r="V47" s="309" t="s">
        <v>337</v>
      </c>
      <c r="W47" s="310"/>
      <c r="X47" s="311"/>
      <c r="Y47" s="309" t="s">
        <v>336</v>
      </c>
      <c r="Z47" s="310"/>
      <c r="AA47" s="312"/>
      <c r="AB47" s="1"/>
    </row>
    <row r="48" spans="2:28" ht="32.1" customHeight="1" thickBot="1" x14ac:dyDescent="0.5">
      <c r="B48" s="353" t="s">
        <v>45</v>
      </c>
      <c r="C48" s="354"/>
      <c r="D48" s="354"/>
      <c r="E48" s="355"/>
      <c r="F48" s="179"/>
      <c r="G48" s="356" t="s">
        <v>22</v>
      </c>
      <c r="H48" s="356"/>
      <c r="I48" s="356"/>
      <c r="J48" s="356"/>
      <c r="K48" s="356"/>
      <c r="L48" s="356"/>
      <c r="M48" s="356"/>
      <c r="N48" s="357"/>
      <c r="O48" s="357"/>
      <c r="P48" s="357"/>
      <c r="Q48" s="357"/>
      <c r="R48" s="357"/>
      <c r="S48" s="357"/>
      <c r="T48" s="357"/>
      <c r="U48" s="357"/>
      <c r="V48" s="358" t="s">
        <v>24</v>
      </c>
      <c r="W48" s="359"/>
      <c r="X48" s="360"/>
      <c r="Y48" s="358" t="s">
        <v>25</v>
      </c>
      <c r="Z48" s="359"/>
      <c r="AA48" s="361"/>
      <c r="AB48" s="1"/>
    </row>
    <row r="49" spans="2:28" ht="32.1" customHeight="1" x14ac:dyDescent="0.45">
      <c r="B49" s="334" t="s">
        <v>357</v>
      </c>
      <c r="C49" s="335"/>
      <c r="D49" s="335"/>
      <c r="E49" s="336"/>
      <c r="F49" s="113">
        <v>1</v>
      </c>
      <c r="G49" s="343" t="s">
        <v>26</v>
      </c>
      <c r="H49" s="343"/>
      <c r="I49" s="343"/>
      <c r="J49" s="343"/>
      <c r="K49" s="343"/>
      <c r="L49" s="343"/>
      <c r="M49" s="343"/>
      <c r="N49" s="344" t="s">
        <v>213</v>
      </c>
      <c r="O49" s="345"/>
      <c r="P49" s="345"/>
      <c r="Q49" s="346"/>
      <c r="R49" s="344" t="s">
        <v>0</v>
      </c>
      <c r="S49" s="345"/>
      <c r="T49" s="345"/>
      <c r="U49" s="346"/>
      <c r="V49" s="350" t="s">
        <v>338</v>
      </c>
      <c r="W49" s="348"/>
      <c r="X49" s="349"/>
      <c r="Y49" s="350" t="s">
        <v>340</v>
      </c>
      <c r="Z49" s="348"/>
      <c r="AA49" s="351"/>
      <c r="AB49" s="1"/>
    </row>
    <row r="50" spans="2:28" ht="32.1" customHeight="1" x14ac:dyDescent="0.45">
      <c r="B50" s="337"/>
      <c r="C50" s="338"/>
      <c r="D50" s="338"/>
      <c r="E50" s="339"/>
      <c r="F50" s="114">
        <v>2</v>
      </c>
      <c r="G50" s="313" t="s">
        <v>41</v>
      </c>
      <c r="H50" s="313"/>
      <c r="I50" s="313"/>
      <c r="J50" s="313"/>
      <c r="K50" s="313"/>
      <c r="L50" s="313"/>
      <c r="M50" s="313"/>
      <c r="N50" s="314" t="s">
        <v>211</v>
      </c>
      <c r="O50" s="315"/>
      <c r="P50" s="315"/>
      <c r="Q50" s="316"/>
      <c r="R50" s="314" t="s">
        <v>330</v>
      </c>
      <c r="S50" s="315"/>
      <c r="T50" s="315"/>
      <c r="U50" s="316"/>
      <c r="V50" s="320" t="s">
        <v>339</v>
      </c>
      <c r="W50" s="318"/>
      <c r="X50" s="319"/>
      <c r="Y50" s="320" t="s">
        <v>331</v>
      </c>
      <c r="Z50" s="318"/>
      <c r="AA50" s="321"/>
      <c r="AB50" s="1"/>
    </row>
    <row r="51" spans="2:28" ht="32.1" customHeight="1" x14ac:dyDescent="0.45">
      <c r="B51" s="337"/>
      <c r="C51" s="338"/>
      <c r="D51" s="338"/>
      <c r="E51" s="339"/>
      <c r="F51" s="115">
        <v>3</v>
      </c>
      <c r="G51" s="313" t="s">
        <v>325</v>
      </c>
      <c r="H51" s="313"/>
      <c r="I51" s="313"/>
      <c r="J51" s="313"/>
      <c r="K51" s="313"/>
      <c r="L51" s="313"/>
      <c r="M51" s="313"/>
      <c r="N51" s="314" t="s">
        <v>0</v>
      </c>
      <c r="O51" s="315"/>
      <c r="P51" s="315"/>
      <c r="Q51" s="316"/>
      <c r="R51" s="314" t="s">
        <v>53</v>
      </c>
      <c r="S51" s="315"/>
      <c r="T51" s="315"/>
      <c r="U51" s="316"/>
      <c r="V51" s="320" t="s">
        <v>332</v>
      </c>
      <c r="W51" s="318"/>
      <c r="X51" s="319"/>
      <c r="Y51" s="320" t="s">
        <v>338</v>
      </c>
      <c r="Z51" s="318"/>
      <c r="AA51" s="321"/>
      <c r="AB51" s="1"/>
    </row>
    <row r="52" spans="2:28" ht="32.1" customHeight="1" x14ac:dyDescent="0.45">
      <c r="B52" s="337"/>
      <c r="C52" s="338"/>
      <c r="D52" s="338"/>
      <c r="E52" s="339"/>
      <c r="F52" s="116">
        <v>4</v>
      </c>
      <c r="G52" s="303" t="s">
        <v>326</v>
      </c>
      <c r="H52" s="303"/>
      <c r="I52" s="303"/>
      <c r="J52" s="303"/>
      <c r="K52" s="303"/>
      <c r="L52" s="303"/>
      <c r="M52" s="303"/>
      <c r="N52" s="314" t="s">
        <v>330</v>
      </c>
      <c r="O52" s="315"/>
      <c r="P52" s="315"/>
      <c r="Q52" s="316"/>
      <c r="R52" s="314" t="s">
        <v>213</v>
      </c>
      <c r="S52" s="315"/>
      <c r="T52" s="315"/>
      <c r="U52" s="316"/>
      <c r="V52" s="320" t="s">
        <v>341</v>
      </c>
      <c r="W52" s="318"/>
      <c r="X52" s="319"/>
      <c r="Y52" s="320" t="s">
        <v>334</v>
      </c>
      <c r="Z52" s="318"/>
      <c r="AA52" s="321"/>
      <c r="AB52" s="1"/>
    </row>
    <row r="53" spans="2:28" ht="32.1" customHeight="1" thickBot="1" x14ac:dyDescent="0.5">
      <c r="B53" s="340"/>
      <c r="C53" s="341"/>
      <c r="D53" s="341"/>
      <c r="E53" s="342"/>
      <c r="F53" s="146">
        <v>5</v>
      </c>
      <c r="G53" s="325" t="s">
        <v>327</v>
      </c>
      <c r="H53" s="325"/>
      <c r="I53" s="325"/>
      <c r="J53" s="325"/>
      <c r="K53" s="325"/>
      <c r="L53" s="325"/>
      <c r="M53" s="325"/>
      <c r="N53" s="326" t="s">
        <v>212</v>
      </c>
      <c r="O53" s="327"/>
      <c r="P53" s="327"/>
      <c r="Q53" s="328"/>
      <c r="R53" s="326" t="s">
        <v>211</v>
      </c>
      <c r="S53" s="327"/>
      <c r="T53" s="327"/>
      <c r="U53" s="328"/>
      <c r="V53" s="330" t="s">
        <v>340</v>
      </c>
      <c r="W53" s="331"/>
      <c r="X53" s="332"/>
      <c r="Y53" s="330" t="s">
        <v>332</v>
      </c>
      <c r="Z53" s="331"/>
      <c r="AA53" s="333"/>
      <c r="AB53" s="1"/>
    </row>
    <row r="54" spans="2:28" ht="32.1" customHeight="1" thickBot="1" x14ac:dyDescent="0.5">
      <c r="B54" s="108"/>
      <c r="C54" s="108"/>
      <c r="D54" s="108"/>
      <c r="E54" s="108"/>
      <c r="F54" s="109"/>
      <c r="G54" s="110"/>
      <c r="H54" s="110"/>
      <c r="I54" s="110"/>
      <c r="J54" s="110"/>
      <c r="K54" s="110"/>
      <c r="L54" s="110"/>
      <c r="M54" s="110"/>
      <c r="N54" s="111"/>
      <c r="O54" s="111"/>
      <c r="P54" s="111"/>
      <c r="Q54" s="111"/>
      <c r="R54" s="111"/>
      <c r="S54" s="111"/>
      <c r="T54" s="111"/>
      <c r="U54" s="111"/>
      <c r="V54" s="112"/>
      <c r="W54" s="112"/>
      <c r="X54" s="112"/>
      <c r="Y54" s="112"/>
      <c r="Z54" s="112"/>
      <c r="AA54" s="112"/>
      <c r="AB54" s="1"/>
    </row>
    <row r="55" spans="2:28" ht="32.1" customHeight="1" thickBot="1" x14ac:dyDescent="0.5">
      <c r="B55" s="353" t="s">
        <v>111</v>
      </c>
      <c r="C55" s="354"/>
      <c r="D55" s="354"/>
      <c r="E55" s="355"/>
      <c r="F55" s="179"/>
      <c r="G55" s="356" t="s">
        <v>22</v>
      </c>
      <c r="H55" s="356"/>
      <c r="I55" s="356"/>
      <c r="J55" s="356"/>
      <c r="K55" s="356"/>
      <c r="L55" s="356"/>
      <c r="M55" s="356"/>
      <c r="N55" s="357" t="s">
        <v>23</v>
      </c>
      <c r="O55" s="357"/>
      <c r="P55" s="357"/>
      <c r="Q55" s="357"/>
      <c r="R55" s="357"/>
      <c r="S55" s="357"/>
      <c r="T55" s="357"/>
      <c r="U55" s="357"/>
      <c r="V55" s="358" t="s">
        <v>24</v>
      </c>
      <c r="W55" s="359"/>
      <c r="X55" s="360"/>
      <c r="Y55" s="358" t="s">
        <v>25</v>
      </c>
      <c r="Z55" s="359"/>
      <c r="AA55" s="361"/>
      <c r="AB55" s="1"/>
    </row>
    <row r="56" spans="2:28" ht="32.1" customHeight="1" x14ac:dyDescent="0.45">
      <c r="B56" s="334" t="s">
        <v>216</v>
      </c>
      <c r="C56" s="335"/>
      <c r="D56" s="335"/>
      <c r="E56" s="336"/>
      <c r="F56" s="181">
        <v>1</v>
      </c>
      <c r="G56" s="322" t="s">
        <v>126</v>
      </c>
      <c r="H56" s="322"/>
      <c r="I56" s="322"/>
      <c r="J56" s="322"/>
      <c r="K56" s="322"/>
      <c r="L56" s="322"/>
      <c r="M56" s="322"/>
      <c r="N56" s="344"/>
      <c r="O56" s="345"/>
      <c r="P56" s="345"/>
      <c r="Q56" s="346"/>
      <c r="R56" s="344"/>
      <c r="S56" s="345"/>
      <c r="T56" s="345"/>
      <c r="U56" s="346"/>
      <c r="V56" s="350"/>
      <c r="W56" s="348"/>
      <c r="X56" s="349"/>
      <c r="Y56" s="350"/>
      <c r="Z56" s="348"/>
      <c r="AA56" s="351"/>
      <c r="AB56" s="1"/>
    </row>
    <row r="57" spans="2:28" ht="32.1" customHeight="1" thickBot="1" x14ac:dyDescent="0.5">
      <c r="B57" s="337"/>
      <c r="C57" s="338"/>
      <c r="D57" s="338"/>
      <c r="E57" s="339"/>
      <c r="F57" s="146">
        <v>1</v>
      </c>
      <c r="G57" s="325" t="s">
        <v>142</v>
      </c>
      <c r="H57" s="325"/>
      <c r="I57" s="325"/>
      <c r="J57" s="325"/>
      <c r="K57" s="325"/>
      <c r="L57" s="325"/>
      <c r="M57" s="325"/>
      <c r="N57" s="326"/>
      <c r="O57" s="327"/>
      <c r="P57" s="327"/>
      <c r="Q57" s="328"/>
      <c r="R57" s="326"/>
      <c r="S57" s="327"/>
      <c r="T57" s="327"/>
      <c r="U57" s="328"/>
      <c r="V57" s="330"/>
      <c r="W57" s="331"/>
      <c r="X57" s="332"/>
      <c r="Y57" s="330"/>
      <c r="Z57" s="331"/>
      <c r="AA57" s="333"/>
      <c r="AB57" s="1"/>
    </row>
    <row r="58" spans="2:28" ht="32.1" customHeight="1" x14ac:dyDescent="0.45">
      <c r="B58" s="337"/>
      <c r="C58" s="338"/>
      <c r="D58" s="338"/>
      <c r="E58" s="339"/>
      <c r="F58" s="182">
        <v>2</v>
      </c>
      <c r="G58" s="343" t="s">
        <v>127</v>
      </c>
      <c r="H58" s="343"/>
      <c r="I58" s="343"/>
      <c r="J58" s="343"/>
      <c r="K58" s="343"/>
      <c r="L58" s="343"/>
      <c r="M58" s="343"/>
      <c r="N58" s="344"/>
      <c r="O58" s="345"/>
      <c r="P58" s="345"/>
      <c r="Q58" s="346"/>
      <c r="R58" s="344"/>
      <c r="S58" s="345"/>
      <c r="T58" s="345"/>
      <c r="U58" s="346"/>
      <c r="V58" s="350"/>
      <c r="W58" s="348"/>
      <c r="X58" s="349"/>
      <c r="Y58" s="350"/>
      <c r="Z58" s="348"/>
      <c r="AA58" s="351"/>
      <c r="AB58" s="1"/>
    </row>
    <row r="59" spans="2:28" ht="32.1" customHeight="1" thickBot="1" x14ac:dyDescent="0.5">
      <c r="B59" s="337"/>
      <c r="C59" s="338"/>
      <c r="D59" s="338"/>
      <c r="E59" s="339"/>
      <c r="F59" s="146">
        <v>2</v>
      </c>
      <c r="G59" s="325" t="s">
        <v>143</v>
      </c>
      <c r="H59" s="325"/>
      <c r="I59" s="325"/>
      <c r="J59" s="325"/>
      <c r="K59" s="325"/>
      <c r="L59" s="325"/>
      <c r="M59" s="325"/>
      <c r="N59" s="326"/>
      <c r="O59" s="327"/>
      <c r="P59" s="327"/>
      <c r="Q59" s="328"/>
      <c r="R59" s="326"/>
      <c r="S59" s="327"/>
      <c r="T59" s="327"/>
      <c r="U59" s="328"/>
      <c r="V59" s="330"/>
      <c r="W59" s="331"/>
      <c r="X59" s="332"/>
      <c r="Y59" s="330"/>
      <c r="Z59" s="331"/>
      <c r="AA59" s="333"/>
      <c r="AB59" s="1"/>
    </row>
    <row r="60" spans="2:28" ht="32.1" customHeight="1" x14ac:dyDescent="0.45">
      <c r="B60" s="337"/>
      <c r="C60" s="338"/>
      <c r="D60" s="338"/>
      <c r="E60" s="339"/>
      <c r="F60" s="183">
        <v>3</v>
      </c>
      <c r="G60" s="362" t="s">
        <v>145</v>
      </c>
      <c r="H60" s="362"/>
      <c r="I60" s="362"/>
      <c r="J60" s="362"/>
      <c r="K60" s="362"/>
      <c r="L60" s="362"/>
      <c r="M60" s="362"/>
      <c r="N60" s="363"/>
      <c r="O60" s="364"/>
      <c r="P60" s="364"/>
      <c r="Q60" s="365"/>
      <c r="R60" s="366"/>
      <c r="S60" s="367"/>
      <c r="T60" s="367"/>
      <c r="U60" s="368"/>
      <c r="V60" s="299"/>
      <c r="W60" s="300"/>
      <c r="X60" s="301"/>
      <c r="Y60" s="299"/>
      <c r="Z60" s="300"/>
      <c r="AA60" s="302"/>
      <c r="AB60" s="1"/>
    </row>
    <row r="61" spans="2:28" ht="32.1" customHeight="1" thickBot="1" x14ac:dyDescent="0.5">
      <c r="B61" s="337"/>
      <c r="C61" s="338"/>
      <c r="D61" s="338"/>
      <c r="E61" s="339"/>
      <c r="F61" s="184">
        <v>3</v>
      </c>
      <c r="G61" s="303" t="s">
        <v>144</v>
      </c>
      <c r="H61" s="303"/>
      <c r="I61" s="303"/>
      <c r="J61" s="303"/>
      <c r="K61" s="303"/>
      <c r="L61" s="303"/>
      <c r="M61" s="303"/>
      <c r="N61" s="306"/>
      <c r="O61" s="307"/>
      <c r="P61" s="307"/>
      <c r="Q61" s="308"/>
      <c r="R61" s="306"/>
      <c r="S61" s="307"/>
      <c r="T61" s="307"/>
      <c r="U61" s="308"/>
      <c r="V61" s="309"/>
      <c r="W61" s="310"/>
      <c r="X61" s="311"/>
      <c r="Y61" s="309"/>
      <c r="Z61" s="310"/>
      <c r="AA61" s="312"/>
      <c r="AB61" s="1"/>
    </row>
    <row r="62" spans="2:28" ht="32.1" customHeight="1" x14ac:dyDescent="0.45">
      <c r="B62" s="337"/>
      <c r="C62" s="338"/>
      <c r="D62" s="338"/>
      <c r="E62" s="339"/>
      <c r="F62" s="182">
        <v>4</v>
      </c>
      <c r="G62" s="343" t="s">
        <v>132</v>
      </c>
      <c r="H62" s="343"/>
      <c r="I62" s="343"/>
      <c r="J62" s="343"/>
      <c r="K62" s="343"/>
      <c r="L62" s="343"/>
      <c r="M62" s="343"/>
      <c r="N62" s="344"/>
      <c r="O62" s="345"/>
      <c r="P62" s="345"/>
      <c r="Q62" s="346"/>
      <c r="R62" s="344"/>
      <c r="S62" s="345"/>
      <c r="T62" s="345"/>
      <c r="U62" s="346"/>
      <c r="V62" s="350"/>
      <c r="W62" s="348"/>
      <c r="X62" s="349"/>
      <c r="Y62" s="350"/>
      <c r="Z62" s="348"/>
      <c r="AA62" s="351"/>
      <c r="AB62" s="1"/>
    </row>
    <row r="63" spans="2:28" ht="32.1" customHeight="1" thickBot="1" x14ac:dyDescent="0.5">
      <c r="B63" s="337"/>
      <c r="C63" s="338"/>
      <c r="D63" s="338"/>
      <c r="E63" s="339"/>
      <c r="F63" s="146">
        <v>4</v>
      </c>
      <c r="G63" s="325" t="s">
        <v>128</v>
      </c>
      <c r="H63" s="325"/>
      <c r="I63" s="325"/>
      <c r="J63" s="325"/>
      <c r="K63" s="325"/>
      <c r="L63" s="325"/>
      <c r="M63" s="325"/>
      <c r="N63" s="326"/>
      <c r="O63" s="327"/>
      <c r="P63" s="327"/>
      <c r="Q63" s="328"/>
      <c r="R63" s="326"/>
      <c r="S63" s="327"/>
      <c r="T63" s="327"/>
      <c r="U63" s="328"/>
      <c r="V63" s="330"/>
      <c r="W63" s="331"/>
      <c r="X63" s="332"/>
      <c r="Y63" s="330"/>
      <c r="Z63" s="331"/>
      <c r="AA63" s="333"/>
      <c r="AB63" s="1"/>
    </row>
    <row r="64" spans="2:28" ht="32.1" customHeight="1" x14ac:dyDescent="0.45">
      <c r="B64" s="173"/>
      <c r="C64" s="153"/>
      <c r="D64" s="153"/>
      <c r="E64" s="174"/>
      <c r="F64" s="182">
        <v>5</v>
      </c>
      <c r="G64" s="322" t="s">
        <v>146</v>
      </c>
      <c r="H64" s="322"/>
      <c r="I64" s="322"/>
      <c r="J64" s="322"/>
      <c r="K64" s="322"/>
      <c r="L64" s="322"/>
      <c r="M64" s="322"/>
      <c r="N64" s="323"/>
      <c r="O64" s="297"/>
      <c r="P64" s="297"/>
      <c r="Q64" s="324"/>
      <c r="R64" s="323"/>
      <c r="S64" s="297"/>
      <c r="T64" s="297"/>
      <c r="U64" s="324"/>
      <c r="V64" s="350"/>
      <c r="W64" s="348"/>
      <c r="X64" s="349"/>
      <c r="Y64" s="350"/>
      <c r="Z64" s="348"/>
      <c r="AA64" s="351"/>
      <c r="AB64" s="1"/>
    </row>
    <row r="65" spans="2:28" ht="32.1" customHeight="1" thickBot="1" x14ac:dyDescent="0.5">
      <c r="B65" s="173"/>
      <c r="C65" s="153"/>
      <c r="D65" s="153"/>
      <c r="E65" s="174"/>
      <c r="F65" s="146">
        <v>5</v>
      </c>
      <c r="G65" s="325" t="s">
        <v>146</v>
      </c>
      <c r="H65" s="325"/>
      <c r="I65" s="325"/>
      <c r="J65" s="325"/>
      <c r="K65" s="325"/>
      <c r="L65" s="325"/>
      <c r="M65" s="325"/>
      <c r="N65" s="326"/>
      <c r="O65" s="327"/>
      <c r="P65" s="327"/>
      <c r="Q65" s="328"/>
      <c r="R65" s="326"/>
      <c r="S65" s="327"/>
      <c r="T65" s="327"/>
      <c r="U65" s="328"/>
      <c r="V65" s="330"/>
      <c r="W65" s="331"/>
      <c r="X65" s="332"/>
      <c r="Y65" s="330"/>
      <c r="Z65" s="331"/>
      <c r="AA65" s="333"/>
      <c r="AB65" s="1"/>
    </row>
    <row r="66" spans="2:28" ht="32.1" customHeight="1" x14ac:dyDescent="0.45">
      <c r="B66" s="173"/>
      <c r="C66" s="153"/>
      <c r="D66" s="153"/>
      <c r="E66" s="174"/>
      <c r="F66" s="182">
        <v>6</v>
      </c>
      <c r="G66" s="322" t="s">
        <v>147</v>
      </c>
      <c r="H66" s="322"/>
      <c r="I66" s="322"/>
      <c r="J66" s="322"/>
      <c r="K66" s="322"/>
      <c r="L66" s="322"/>
      <c r="M66" s="322"/>
      <c r="N66" s="344"/>
      <c r="O66" s="345"/>
      <c r="P66" s="345"/>
      <c r="Q66" s="346"/>
      <c r="R66" s="323"/>
      <c r="S66" s="297"/>
      <c r="T66" s="297"/>
      <c r="U66" s="324"/>
      <c r="V66" s="350"/>
      <c r="W66" s="348"/>
      <c r="X66" s="349"/>
      <c r="Y66" s="350"/>
      <c r="Z66" s="348"/>
      <c r="AA66" s="351"/>
      <c r="AB66" s="1"/>
    </row>
    <row r="67" spans="2:28" ht="32.1" customHeight="1" thickBot="1" x14ac:dyDescent="0.5">
      <c r="B67" s="173"/>
      <c r="C67" s="153"/>
      <c r="D67" s="153"/>
      <c r="E67" s="174"/>
      <c r="F67" s="146">
        <v>6</v>
      </c>
      <c r="G67" s="325" t="s">
        <v>148</v>
      </c>
      <c r="H67" s="325"/>
      <c r="I67" s="325"/>
      <c r="J67" s="325"/>
      <c r="K67" s="325"/>
      <c r="L67" s="325"/>
      <c r="M67" s="325"/>
      <c r="N67" s="326"/>
      <c r="O67" s="327"/>
      <c r="P67" s="327"/>
      <c r="Q67" s="328"/>
      <c r="R67" s="326"/>
      <c r="S67" s="327"/>
      <c r="T67" s="327"/>
      <c r="U67" s="328"/>
      <c r="V67" s="330"/>
      <c r="W67" s="331"/>
      <c r="X67" s="332"/>
      <c r="Y67" s="330"/>
      <c r="Z67" s="331"/>
      <c r="AA67" s="333"/>
      <c r="AB67" s="1"/>
    </row>
    <row r="68" spans="2:28" ht="32.1" customHeight="1" x14ac:dyDescent="0.45">
      <c r="B68" s="173"/>
      <c r="C68" s="153"/>
      <c r="D68" s="153"/>
      <c r="E68" s="174"/>
      <c r="F68" s="182">
        <v>7</v>
      </c>
      <c r="G68" s="322" t="s">
        <v>149</v>
      </c>
      <c r="H68" s="322"/>
      <c r="I68" s="322"/>
      <c r="J68" s="322"/>
      <c r="K68" s="322"/>
      <c r="L68" s="322"/>
      <c r="M68" s="322"/>
      <c r="N68" s="344"/>
      <c r="O68" s="345"/>
      <c r="P68" s="345"/>
      <c r="Q68" s="346"/>
      <c r="R68" s="344"/>
      <c r="S68" s="345"/>
      <c r="T68" s="345"/>
      <c r="U68" s="346"/>
      <c r="V68" s="350"/>
      <c r="W68" s="348"/>
      <c r="X68" s="349"/>
      <c r="Y68" s="350"/>
      <c r="Z68" s="348"/>
      <c r="AA68" s="351"/>
      <c r="AB68" s="1"/>
    </row>
    <row r="69" spans="2:28" ht="32.1" customHeight="1" thickBot="1" x14ac:dyDescent="0.5">
      <c r="B69" s="173"/>
      <c r="C69" s="153"/>
      <c r="D69" s="153"/>
      <c r="E69" s="174"/>
      <c r="F69" s="146">
        <v>7</v>
      </c>
      <c r="G69" s="325" t="s">
        <v>150</v>
      </c>
      <c r="H69" s="325"/>
      <c r="I69" s="325"/>
      <c r="J69" s="325"/>
      <c r="K69" s="325"/>
      <c r="L69" s="325"/>
      <c r="M69" s="325"/>
      <c r="N69" s="326"/>
      <c r="O69" s="327"/>
      <c r="P69" s="327"/>
      <c r="Q69" s="328"/>
      <c r="R69" s="326"/>
      <c r="S69" s="327"/>
      <c r="T69" s="327"/>
      <c r="U69" s="328"/>
      <c r="V69" s="330"/>
      <c r="W69" s="331"/>
      <c r="X69" s="332"/>
      <c r="Y69" s="330"/>
      <c r="Z69" s="331"/>
      <c r="AA69" s="333"/>
      <c r="AB69" s="1"/>
    </row>
    <row r="70" spans="2:28" ht="32.1" customHeight="1" x14ac:dyDescent="0.45">
      <c r="B70" s="173"/>
      <c r="C70" s="153"/>
      <c r="D70" s="153"/>
      <c r="E70" s="174"/>
      <c r="F70" s="182">
        <v>8</v>
      </c>
      <c r="G70" s="322" t="s">
        <v>151</v>
      </c>
      <c r="H70" s="322"/>
      <c r="I70" s="322"/>
      <c r="J70" s="322"/>
      <c r="K70" s="322"/>
      <c r="L70" s="322"/>
      <c r="M70" s="322"/>
      <c r="N70" s="344"/>
      <c r="O70" s="345"/>
      <c r="P70" s="345"/>
      <c r="Q70" s="346"/>
      <c r="R70" s="323"/>
      <c r="S70" s="297"/>
      <c r="T70" s="297"/>
      <c r="U70" s="324"/>
      <c r="V70" s="350"/>
      <c r="W70" s="348"/>
      <c r="X70" s="349"/>
      <c r="Y70" s="350"/>
      <c r="Z70" s="348"/>
      <c r="AA70" s="351"/>
      <c r="AB70" s="1"/>
    </row>
    <row r="71" spans="2:28" ht="32.1" customHeight="1" thickBot="1" x14ac:dyDescent="0.5">
      <c r="B71" s="173"/>
      <c r="C71" s="153"/>
      <c r="D71" s="153"/>
      <c r="E71" s="174"/>
      <c r="F71" s="146">
        <v>8</v>
      </c>
      <c r="G71" s="325" t="s">
        <v>152</v>
      </c>
      <c r="H71" s="325"/>
      <c r="I71" s="325"/>
      <c r="J71" s="325"/>
      <c r="K71" s="325"/>
      <c r="L71" s="325"/>
      <c r="M71" s="325"/>
      <c r="N71" s="326"/>
      <c r="O71" s="327"/>
      <c r="P71" s="327"/>
      <c r="Q71" s="328"/>
      <c r="R71" s="326"/>
      <c r="S71" s="327"/>
      <c r="T71" s="327"/>
      <c r="U71" s="328"/>
      <c r="V71" s="330"/>
      <c r="W71" s="331"/>
      <c r="X71" s="332"/>
      <c r="Y71" s="330"/>
      <c r="Z71" s="331"/>
      <c r="AA71" s="333"/>
      <c r="AB71" s="1"/>
    </row>
    <row r="72" spans="2:28" ht="32.1" customHeight="1" x14ac:dyDescent="0.45">
      <c r="B72" s="173"/>
      <c r="C72" s="153"/>
      <c r="D72" s="153"/>
      <c r="E72" s="174"/>
      <c r="F72" s="182">
        <v>9</v>
      </c>
      <c r="G72" s="322" t="s">
        <v>153</v>
      </c>
      <c r="H72" s="322"/>
      <c r="I72" s="322"/>
      <c r="J72" s="322"/>
      <c r="K72" s="322"/>
      <c r="L72" s="322"/>
      <c r="M72" s="322"/>
      <c r="N72" s="344"/>
      <c r="O72" s="345"/>
      <c r="P72" s="345"/>
      <c r="Q72" s="346"/>
      <c r="R72" s="323"/>
      <c r="S72" s="297"/>
      <c r="T72" s="297"/>
      <c r="U72" s="324"/>
      <c r="V72" s="350"/>
      <c r="W72" s="348"/>
      <c r="X72" s="349"/>
      <c r="Y72" s="350"/>
      <c r="Z72" s="348"/>
      <c r="AA72" s="351"/>
      <c r="AB72" s="1"/>
    </row>
    <row r="73" spans="2:28" ht="32.1" customHeight="1" thickBot="1" x14ac:dyDescent="0.5">
      <c r="B73" s="175"/>
      <c r="C73" s="176"/>
      <c r="D73" s="176"/>
      <c r="E73" s="177"/>
      <c r="F73" s="146">
        <v>9</v>
      </c>
      <c r="G73" s="325" t="s">
        <v>153</v>
      </c>
      <c r="H73" s="325"/>
      <c r="I73" s="325"/>
      <c r="J73" s="325"/>
      <c r="K73" s="325"/>
      <c r="L73" s="325"/>
      <c r="M73" s="325"/>
      <c r="N73" s="326"/>
      <c r="O73" s="327"/>
      <c r="P73" s="327"/>
      <c r="Q73" s="328"/>
      <c r="R73" s="326"/>
      <c r="S73" s="327"/>
      <c r="T73" s="327"/>
      <c r="U73" s="328"/>
      <c r="V73" s="330"/>
      <c r="W73" s="331"/>
      <c r="X73" s="332"/>
      <c r="Y73" s="330"/>
      <c r="Z73" s="331"/>
      <c r="AA73" s="333"/>
      <c r="AB73" s="1"/>
    </row>
    <row r="74" spans="2:28" ht="32.1" customHeight="1" x14ac:dyDescent="0.45">
      <c r="B74" s="153"/>
      <c r="C74" s="153"/>
      <c r="D74" s="153"/>
      <c r="E74" s="153"/>
      <c r="F74" s="154"/>
      <c r="G74" s="110"/>
      <c r="H74" s="110"/>
      <c r="I74" s="110"/>
      <c r="J74" s="110"/>
      <c r="K74" s="110"/>
      <c r="L74" s="110"/>
      <c r="M74" s="110"/>
      <c r="N74" s="110"/>
      <c r="O74" s="110"/>
      <c r="P74" s="110"/>
      <c r="Q74" s="110"/>
      <c r="R74" s="110"/>
      <c r="S74" s="110"/>
      <c r="T74" s="110"/>
      <c r="U74" s="110"/>
      <c r="V74" s="155"/>
      <c r="W74" s="155"/>
      <c r="X74" s="155"/>
      <c r="Y74" s="155"/>
      <c r="Z74" s="155"/>
      <c r="AA74" s="155"/>
      <c r="AB74" s="1"/>
    </row>
    <row r="75" spans="2:28" ht="32.1" customHeight="1" thickBot="1" x14ac:dyDescent="0.5">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2:28" ht="32.1" customHeight="1" thickBot="1" x14ac:dyDescent="0.5">
      <c r="B76" s="353" t="s">
        <v>112</v>
      </c>
      <c r="C76" s="354"/>
      <c r="D76" s="354"/>
      <c r="E76" s="355"/>
      <c r="F76" s="179"/>
      <c r="G76" s="356" t="s">
        <v>22</v>
      </c>
      <c r="H76" s="356"/>
      <c r="I76" s="356"/>
      <c r="J76" s="356"/>
      <c r="K76" s="356"/>
      <c r="L76" s="356"/>
      <c r="M76" s="356"/>
      <c r="N76" s="357" t="s">
        <v>23</v>
      </c>
      <c r="O76" s="357"/>
      <c r="P76" s="357"/>
      <c r="Q76" s="357"/>
      <c r="R76" s="357"/>
      <c r="S76" s="357"/>
      <c r="T76" s="357"/>
      <c r="U76" s="357"/>
      <c r="V76" s="358" t="s">
        <v>24</v>
      </c>
      <c r="W76" s="359"/>
      <c r="X76" s="360"/>
      <c r="Y76" s="358" t="s">
        <v>25</v>
      </c>
      <c r="Z76" s="359"/>
      <c r="AA76" s="361"/>
      <c r="AB76" s="1"/>
    </row>
    <row r="77" spans="2:28" ht="32.1" customHeight="1" x14ac:dyDescent="0.45">
      <c r="B77" s="334" t="s">
        <v>159</v>
      </c>
      <c r="C77" s="335"/>
      <c r="D77" s="335"/>
      <c r="E77" s="336"/>
      <c r="F77" s="113">
        <v>1</v>
      </c>
      <c r="G77" s="343" t="s">
        <v>26</v>
      </c>
      <c r="H77" s="343"/>
      <c r="I77" s="343"/>
      <c r="J77" s="343"/>
      <c r="K77" s="343"/>
      <c r="L77" s="343"/>
      <c r="M77" s="343"/>
      <c r="N77" s="344" t="s">
        <v>121</v>
      </c>
      <c r="O77" s="345"/>
      <c r="P77" s="345"/>
      <c r="Q77" s="346"/>
      <c r="R77" s="344" t="s">
        <v>122</v>
      </c>
      <c r="S77" s="345"/>
      <c r="T77" s="345"/>
      <c r="U77" s="346"/>
      <c r="V77" s="350" t="s">
        <v>140</v>
      </c>
      <c r="W77" s="348"/>
      <c r="X77" s="349"/>
      <c r="Y77" s="350" t="s">
        <v>51</v>
      </c>
      <c r="Z77" s="348"/>
      <c r="AA77" s="351"/>
      <c r="AB77" s="1"/>
    </row>
    <row r="78" spans="2:28" ht="32.1" customHeight="1" x14ac:dyDescent="0.45">
      <c r="B78" s="337"/>
      <c r="C78" s="338"/>
      <c r="D78" s="338"/>
      <c r="E78" s="339"/>
      <c r="F78" s="114">
        <v>2</v>
      </c>
      <c r="G78" s="313" t="s">
        <v>27</v>
      </c>
      <c r="H78" s="313"/>
      <c r="I78" s="313"/>
      <c r="J78" s="313"/>
      <c r="K78" s="313"/>
      <c r="L78" s="313"/>
      <c r="M78" s="313"/>
      <c r="N78" s="314" t="s">
        <v>125</v>
      </c>
      <c r="O78" s="315"/>
      <c r="P78" s="315"/>
      <c r="Q78" s="316"/>
      <c r="R78" s="314" t="s">
        <v>123</v>
      </c>
      <c r="S78" s="315"/>
      <c r="T78" s="315"/>
      <c r="U78" s="316"/>
      <c r="V78" s="320" t="s">
        <v>49</v>
      </c>
      <c r="W78" s="318"/>
      <c r="X78" s="319"/>
      <c r="Y78" s="320" t="s">
        <v>52</v>
      </c>
      <c r="Z78" s="318"/>
      <c r="AA78" s="321"/>
      <c r="AB78" s="1"/>
    </row>
    <row r="79" spans="2:28" ht="32.1" customHeight="1" x14ac:dyDescent="0.45">
      <c r="B79" s="337"/>
      <c r="C79" s="338"/>
      <c r="D79" s="338"/>
      <c r="E79" s="339"/>
      <c r="F79" s="114">
        <v>3</v>
      </c>
      <c r="G79" s="314" t="s">
        <v>155</v>
      </c>
      <c r="H79" s="315"/>
      <c r="I79" s="315"/>
      <c r="J79" s="315"/>
      <c r="K79" s="315"/>
      <c r="L79" s="315"/>
      <c r="M79" s="316"/>
      <c r="N79" s="314" t="s">
        <v>154</v>
      </c>
      <c r="O79" s="315"/>
      <c r="P79" s="315"/>
      <c r="Q79" s="316"/>
      <c r="R79" s="314" t="s">
        <v>156</v>
      </c>
      <c r="S79" s="315"/>
      <c r="T79" s="315"/>
      <c r="U79" s="316"/>
      <c r="V79" s="320" t="s">
        <v>141</v>
      </c>
      <c r="W79" s="318"/>
      <c r="X79" s="319"/>
      <c r="Y79" s="320" t="s">
        <v>46</v>
      </c>
      <c r="Z79" s="318"/>
      <c r="AA79" s="321"/>
      <c r="AB79" s="1"/>
    </row>
    <row r="80" spans="2:28" ht="32.1" customHeight="1" x14ac:dyDescent="0.45">
      <c r="B80" s="337"/>
      <c r="C80" s="338"/>
      <c r="D80" s="338"/>
      <c r="E80" s="339"/>
      <c r="F80" s="115">
        <v>4</v>
      </c>
      <c r="G80" s="313" t="s">
        <v>29</v>
      </c>
      <c r="H80" s="313"/>
      <c r="I80" s="313"/>
      <c r="J80" s="313"/>
      <c r="K80" s="313"/>
      <c r="L80" s="313"/>
      <c r="M80" s="313"/>
      <c r="N80" s="314" t="s">
        <v>139</v>
      </c>
      <c r="O80" s="315"/>
      <c r="P80" s="315"/>
      <c r="Q80" s="316"/>
      <c r="R80" s="306" t="s">
        <v>51</v>
      </c>
      <c r="S80" s="307"/>
      <c r="T80" s="307"/>
      <c r="U80" s="308"/>
      <c r="V80" s="320" t="s">
        <v>6</v>
      </c>
      <c r="W80" s="318"/>
      <c r="X80" s="319"/>
      <c r="Y80" s="320" t="s">
        <v>157</v>
      </c>
      <c r="Z80" s="318"/>
      <c r="AA80" s="321"/>
      <c r="AB80" s="1"/>
    </row>
    <row r="81" spans="2:28" ht="32.1" customHeight="1" thickBot="1" x14ac:dyDescent="0.5">
      <c r="B81" s="340"/>
      <c r="C81" s="341"/>
      <c r="D81" s="341"/>
      <c r="E81" s="342"/>
      <c r="F81" s="117">
        <v>5</v>
      </c>
      <c r="G81" s="325" t="s">
        <v>60</v>
      </c>
      <c r="H81" s="325"/>
      <c r="I81" s="325"/>
      <c r="J81" s="325"/>
      <c r="K81" s="325"/>
      <c r="L81" s="325"/>
      <c r="M81" s="325"/>
      <c r="N81" s="326" t="s">
        <v>123</v>
      </c>
      <c r="O81" s="327"/>
      <c r="P81" s="327"/>
      <c r="Q81" s="328"/>
      <c r="R81" s="326" t="s">
        <v>124</v>
      </c>
      <c r="S81" s="327"/>
      <c r="T81" s="327"/>
      <c r="U81" s="328"/>
      <c r="V81" s="330" t="s">
        <v>51</v>
      </c>
      <c r="W81" s="331"/>
      <c r="X81" s="332"/>
      <c r="Y81" s="330" t="s">
        <v>133</v>
      </c>
      <c r="Z81" s="331"/>
      <c r="AA81" s="333"/>
      <c r="AB81" s="1"/>
    </row>
    <row r="82" spans="2:28" ht="32.1" customHeight="1" thickBot="1" x14ac:dyDescent="0.5">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2:28" ht="32.1" customHeight="1" thickBot="1" x14ac:dyDescent="0.5">
      <c r="B83" s="353" t="s">
        <v>160</v>
      </c>
      <c r="C83" s="354"/>
      <c r="D83" s="354"/>
      <c r="E83" s="355"/>
      <c r="F83" s="179"/>
      <c r="G83" s="356" t="s">
        <v>22</v>
      </c>
      <c r="H83" s="356"/>
      <c r="I83" s="356"/>
      <c r="J83" s="356"/>
      <c r="K83" s="356"/>
      <c r="L83" s="356"/>
      <c r="M83" s="356"/>
      <c r="N83" s="357" t="s">
        <v>23</v>
      </c>
      <c r="O83" s="357"/>
      <c r="P83" s="357"/>
      <c r="Q83" s="357"/>
      <c r="R83" s="357"/>
      <c r="S83" s="357"/>
      <c r="T83" s="357"/>
      <c r="U83" s="357"/>
      <c r="V83" s="358" t="s">
        <v>24</v>
      </c>
      <c r="W83" s="359"/>
      <c r="X83" s="360"/>
      <c r="Y83" s="358" t="s">
        <v>25</v>
      </c>
      <c r="Z83" s="359"/>
      <c r="AA83" s="361"/>
      <c r="AB83" s="1"/>
    </row>
    <row r="84" spans="2:28" ht="32.1" customHeight="1" x14ac:dyDescent="0.45">
      <c r="B84" s="334" t="s">
        <v>174</v>
      </c>
      <c r="C84" s="335"/>
      <c r="D84" s="335"/>
      <c r="E84" s="336"/>
      <c r="F84" s="113">
        <v>1</v>
      </c>
      <c r="G84" s="343" t="s">
        <v>26</v>
      </c>
      <c r="H84" s="343"/>
      <c r="I84" s="343"/>
      <c r="J84" s="343"/>
      <c r="K84" s="343"/>
      <c r="L84" s="343"/>
      <c r="M84" s="343"/>
      <c r="N84" s="344" t="s">
        <v>134</v>
      </c>
      <c r="O84" s="345"/>
      <c r="P84" s="345"/>
      <c r="Q84" s="346"/>
      <c r="R84" s="344" t="s">
        <v>131</v>
      </c>
      <c r="S84" s="345"/>
      <c r="T84" s="345"/>
      <c r="U84" s="346"/>
      <c r="V84" s="350" t="s">
        <v>123</v>
      </c>
      <c r="W84" s="348"/>
      <c r="X84" s="349"/>
      <c r="Y84" s="350" t="s">
        <v>129</v>
      </c>
      <c r="Z84" s="348"/>
      <c r="AA84" s="351"/>
      <c r="AB84" s="1"/>
    </row>
    <row r="85" spans="2:28" ht="32.1" customHeight="1" x14ac:dyDescent="0.45">
      <c r="B85" s="337"/>
      <c r="C85" s="338"/>
      <c r="D85" s="338"/>
      <c r="E85" s="339"/>
      <c r="F85" s="114">
        <v>2</v>
      </c>
      <c r="G85" s="313" t="s">
        <v>40</v>
      </c>
      <c r="H85" s="313"/>
      <c r="I85" s="313"/>
      <c r="J85" s="313"/>
      <c r="K85" s="313"/>
      <c r="L85" s="313"/>
      <c r="M85" s="313"/>
      <c r="N85" s="314" t="s">
        <v>130</v>
      </c>
      <c r="O85" s="315"/>
      <c r="P85" s="315"/>
      <c r="Q85" s="316"/>
      <c r="R85" s="314" t="s">
        <v>129</v>
      </c>
      <c r="S85" s="315"/>
      <c r="T85" s="315"/>
      <c r="U85" s="316"/>
      <c r="V85" s="320" t="s">
        <v>124</v>
      </c>
      <c r="W85" s="318"/>
      <c r="X85" s="319"/>
      <c r="Y85" s="320" t="s">
        <v>137</v>
      </c>
      <c r="Z85" s="318"/>
      <c r="AA85" s="321"/>
      <c r="AB85" s="1"/>
    </row>
    <row r="86" spans="2:28" ht="32.1" customHeight="1" x14ac:dyDescent="0.45">
      <c r="B86" s="337"/>
      <c r="C86" s="338"/>
      <c r="D86" s="338"/>
      <c r="E86" s="339"/>
      <c r="F86" s="115">
        <v>3</v>
      </c>
      <c r="G86" s="313" t="s">
        <v>135</v>
      </c>
      <c r="H86" s="313"/>
      <c r="I86" s="313"/>
      <c r="J86" s="313"/>
      <c r="K86" s="313"/>
      <c r="L86" s="313"/>
      <c r="M86" s="313"/>
      <c r="N86" s="314" t="s">
        <v>129</v>
      </c>
      <c r="O86" s="315"/>
      <c r="P86" s="315"/>
      <c r="Q86" s="316"/>
      <c r="R86" s="306" t="s">
        <v>124</v>
      </c>
      <c r="S86" s="307"/>
      <c r="T86" s="307"/>
      <c r="U86" s="308"/>
      <c r="V86" s="320" t="s">
        <v>131</v>
      </c>
      <c r="W86" s="318"/>
      <c r="X86" s="319"/>
      <c r="Y86" s="320" t="s">
        <v>123</v>
      </c>
      <c r="Z86" s="318"/>
      <c r="AA86" s="321"/>
      <c r="AB86" s="1"/>
    </row>
    <row r="87" spans="2:28" ht="32.1" customHeight="1" thickBot="1" x14ac:dyDescent="0.5">
      <c r="B87" s="340"/>
      <c r="C87" s="341"/>
      <c r="D87" s="341"/>
      <c r="E87" s="342"/>
      <c r="F87" s="117">
        <v>4</v>
      </c>
      <c r="G87" s="325" t="s">
        <v>136</v>
      </c>
      <c r="H87" s="325"/>
      <c r="I87" s="325"/>
      <c r="J87" s="325"/>
      <c r="K87" s="325"/>
      <c r="L87" s="325"/>
      <c r="M87" s="325"/>
      <c r="N87" s="326" t="s">
        <v>131</v>
      </c>
      <c r="O87" s="327"/>
      <c r="P87" s="327"/>
      <c r="Q87" s="328"/>
      <c r="R87" s="326" t="s">
        <v>123</v>
      </c>
      <c r="S87" s="327"/>
      <c r="T87" s="327"/>
      <c r="U87" s="328"/>
      <c r="V87" s="330" t="s">
        <v>129</v>
      </c>
      <c r="W87" s="331"/>
      <c r="X87" s="332"/>
      <c r="Y87" s="330" t="s">
        <v>124</v>
      </c>
      <c r="Z87" s="331"/>
      <c r="AA87" s="333"/>
      <c r="AB87" s="1"/>
    </row>
    <row r="88" spans="2:28" ht="32.1" customHeight="1" x14ac:dyDescent="0.45">
      <c r="B88" s="329" t="s">
        <v>161</v>
      </c>
      <c r="C88" s="329"/>
      <c r="D88" s="329"/>
      <c r="E88" s="329"/>
      <c r="F88" s="329"/>
      <c r="G88" s="329"/>
      <c r="H88" s="329"/>
      <c r="I88" s="110"/>
      <c r="J88" s="110"/>
      <c r="K88" s="110"/>
      <c r="L88" s="110"/>
      <c r="M88" s="110"/>
      <c r="N88" s="110"/>
      <c r="O88" s="110"/>
      <c r="P88" s="110"/>
      <c r="Q88" s="110"/>
      <c r="R88" s="110"/>
      <c r="S88" s="110"/>
      <c r="T88" s="110"/>
      <c r="U88" s="110"/>
      <c r="V88" s="155"/>
      <c r="W88" s="155"/>
      <c r="X88" s="155"/>
      <c r="Y88" s="155"/>
      <c r="Z88" s="155"/>
      <c r="AA88" s="155"/>
      <c r="AB88" s="1"/>
    </row>
    <row r="89" spans="2:28" ht="32.1" customHeight="1" thickBot="1" x14ac:dyDescent="0.5">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2:28" ht="32.1" customHeight="1" thickBot="1" x14ac:dyDescent="0.5">
      <c r="B90" s="353" t="s">
        <v>158</v>
      </c>
      <c r="C90" s="354"/>
      <c r="D90" s="354"/>
      <c r="E90" s="355"/>
      <c r="F90" s="179"/>
      <c r="G90" s="356" t="s">
        <v>22</v>
      </c>
      <c r="H90" s="356"/>
      <c r="I90" s="356"/>
      <c r="J90" s="356"/>
      <c r="K90" s="356"/>
      <c r="L90" s="356"/>
      <c r="M90" s="356"/>
      <c r="N90" s="357" t="s">
        <v>23</v>
      </c>
      <c r="O90" s="357"/>
      <c r="P90" s="357"/>
      <c r="Q90" s="357"/>
      <c r="R90" s="357"/>
      <c r="S90" s="357"/>
      <c r="T90" s="357"/>
      <c r="U90" s="357"/>
      <c r="V90" s="358" t="s">
        <v>24</v>
      </c>
      <c r="W90" s="359"/>
      <c r="X90" s="360"/>
      <c r="Y90" s="358" t="s">
        <v>25</v>
      </c>
      <c r="Z90" s="359"/>
      <c r="AA90" s="361"/>
      <c r="AB90" s="1"/>
    </row>
    <row r="91" spans="2:28" ht="32.1" customHeight="1" x14ac:dyDescent="0.45">
      <c r="B91" s="334" t="s">
        <v>171</v>
      </c>
      <c r="C91" s="335"/>
      <c r="D91" s="335"/>
      <c r="E91" s="336"/>
      <c r="F91" s="113">
        <v>1</v>
      </c>
      <c r="G91" s="513" t="s">
        <v>175</v>
      </c>
      <c r="H91" s="513"/>
      <c r="I91" s="513"/>
      <c r="J91" s="513"/>
      <c r="K91" s="513"/>
      <c r="L91" s="513"/>
      <c r="M91" s="513"/>
      <c r="N91" s="344" t="s">
        <v>0</v>
      </c>
      <c r="O91" s="345"/>
      <c r="P91" s="345"/>
      <c r="Q91" s="346"/>
      <c r="R91" s="344" t="s">
        <v>2</v>
      </c>
      <c r="S91" s="345"/>
      <c r="T91" s="345"/>
      <c r="U91" s="346"/>
      <c r="V91" s="347" t="s">
        <v>165</v>
      </c>
      <c r="W91" s="348"/>
      <c r="X91" s="349"/>
      <c r="Y91" s="350" t="s">
        <v>166</v>
      </c>
      <c r="Z91" s="348"/>
      <c r="AA91" s="351"/>
      <c r="AB91" s="1"/>
    </row>
    <row r="92" spans="2:28" ht="32.1" customHeight="1" x14ac:dyDescent="0.45">
      <c r="B92" s="337"/>
      <c r="C92" s="338"/>
      <c r="D92" s="338"/>
      <c r="E92" s="339"/>
      <c r="F92" s="114">
        <v>2</v>
      </c>
      <c r="G92" s="514" t="s">
        <v>176</v>
      </c>
      <c r="H92" s="514"/>
      <c r="I92" s="514"/>
      <c r="J92" s="514"/>
      <c r="K92" s="514"/>
      <c r="L92" s="514"/>
      <c r="M92" s="514"/>
      <c r="N92" s="314" t="s">
        <v>131</v>
      </c>
      <c r="O92" s="315"/>
      <c r="P92" s="315"/>
      <c r="Q92" s="316"/>
      <c r="R92" s="314" t="s">
        <v>53</v>
      </c>
      <c r="S92" s="315"/>
      <c r="T92" s="315"/>
      <c r="U92" s="316"/>
      <c r="V92" s="317" t="s">
        <v>167</v>
      </c>
      <c r="W92" s="318"/>
      <c r="X92" s="319"/>
      <c r="Y92" s="320" t="s">
        <v>168</v>
      </c>
      <c r="Z92" s="318"/>
      <c r="AA92" s="321"/>
      <c r="AB92" s="1"/>
    </row>
    <row r="93" spans="2:28" ht="32.1" customHeight="1" x14ac:dyDescent="0.45">
      <c r="B93" s="337"/>
      <c r="C93" s="338"/>
      <c r="D93" s="338"/>
      <c r="E93" s="339"/>
      <c r="F93" s="115">
        <v>3</v>
      </c>
      <c r="G93" s="514" t="s">
        <v>177</v>
      </c>
      <c r="H93" s="514"/>
      <c r="I93" s="514"/>
      <c r="J93" s="514"/>
      <c r="K93" s="514"/>
      <c r="L93" s="514"/>
      <c r="M93" s="514"/>
      <c r="N93" s="314" t="s">
        <v>39</v>
      </c>
      <c r="O93" s="315"/>
      <c r="P93" s="315"/>
      <c r="Q93" s="316"/>
      <c r="R93" s="314" t="s">
        <v>2</v>
      </c>
      <c r="S93" s="315"/>
      <c r="T93" s="315"/>
      <c r="U93" s="316"/>
      <c r="V93" s="317" t="s">
        <v>166</v>
      </c>
      <c r="W93" s="318"/>
      <c r="X93" s="319"/>
      <c r="Y93" s="320" t="s">
        <v>165</v>
      </c>
      <c r="Z93" s="318"/>
      <c r="AA93" s="321"/>
      <c r="AB93" s="1"/>
    </row>
    <row r="94" spans="2:28" ht="32.1" customHeight="1" thickBot="1" x14ac:dyDescent="0.5">
      <c r="B94" s="340"/>
      <c r="C94" s="341"/>
      <c r="D94" s="341"/>
      <c r="E94" s="342"/>
      <c r="F94" s="117">
        <v>4</v>
      </c>
      <c r="G94" s="325"/>
      <c r="H94" s="325"/>
      <c r="I94" s="325"/>
      <c r="J94" s="325"/>
      <c r="K94" s="325"/>
      <c r="L94" s="325"/>
      <c r="M94" s="325"/>
      <c r="N94" s="326"/>
      <c r="O94" s="327"/>
      <c r="P94" s="327"/>
      <c r="Q94" s="328"/>
      <c r="R94" s="326"/>
      <c r="S94" s="327"/>
      <c r="T94" s="327"/>
      <c r="U94" s="328"/>
      <c r="V94" s="352"/>
      <c r="W94" s="331"/>
      <c r="X94" s="332"/>
      <c r="Y94" s="330"/>
      <c r="Z94" s="331"/>
      <c r="AA94" s="333"/>
      <c r="AB94" s="1"/>
    </row>
    <row r="95" spans="2:28" ht="32.1" customHeight="1" thickBot="1" x14ac:dyDescent="0.5">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2:28" ht="32.1" customHeight="1" thickBot="1" x14ac:dyDescent="0.5">
      <c r="B96" s="353" t="s">
        <v>31</v>
      </c>
      <c r="C96" s="354"/>
      <c r="D96" s="354"/>
      <c r="E96" s="355"/>
      <c r="F96" s="179"/>
      <c r="G96" s="356" t="s">
        <v>22</v>
      </c>
      <c r="H96" s="356"/>
      <c r="I96" s="356"/>
      <c r="J96" s="356"/>
      <c r="K96" s="356"/>
      <c r="L96" s="356"/>
      <c r="M96" s="356"/>
      <c r="N96" s="357" t="s">
        <v>23</v>
      </c>
      <c r="O96" s="357"/>
      <c r="P96" s="357"/>
      <c r="Q96" s="357"/>
      <c r="R96" s="357"/>
      <c r="S96" s="357"/>
      <c r="T96" s="357"/>
      <c r="U96" s="357"/>
      <c r="V96" s="358" t="s">
        <v>24</v>
      </c>
      <c r="W96" s="359"/>
      <c r="X96" s="360"/>
      <c r="Y96" s="358" t="s">
        <v>25</v>
      </c>
      <c r="Z96" s="359"/>
      <c r="AA96" s="361"/>
      <c r="AB96" s="1"/>
    </row>
    <row r="97" spans="2:28" ht="32.1" customHeight="1" x14ac:dyDescent="0.45">
      <c r="B97" s="334" t="s">
        <v>170</v>
      </c>
      <c r="C97" s="335"/>
      <c r="D97" s="335"/>
      <c r="E97" s="336"/>
      <c r="F97" s="113">
        <v>1</v>
      </c>
      <c r="G97" s="343" t="s">
        <v>142</v>
      </c>
      <c r="H97" s="343"/>
      <c r="I97" s="343"/>
      <c r="J97" s="343"/>
      <c r="K97" s="343"/>
      <c r="L97" s="343"/>
      <c r="M97" s="343"/>
      <c r="N97" s="314" t="s">
        <v>52</v>
      </c>
      <c r="O97" s="315"/>
      <c r="P97" s="315"/>
      <c r="Q97" s="316"/>
      <c r="R97" s="314" t="s">
        <v>1</v>
      </c>
      <c r="S97" s="315"/>
      <c r="T97" s="315"/>
      <c r="U97" s="316"/>
      <c r="V97" s="347" t="s">
        <v>131</v>
      </c>
      <c r="W97" s="348"/>
      <c r="X97" s="349"/>
      <c r="Y97" s="350" t="s">
        <v>47</v>
      </c>
      <c r="Z97" s="348"/>
      <c r="AA97" s="351"/>
      <c r="AB97" s="1"/>
    </row>
    <row r="98" spans="2:28" ht="32.1" customHeight="1" x14ac:dyDescent="0.45">
      <c r="B98" s="337"/>
      <c r="C98" s="338"/>
      <c r="D98" s="338"/>
      <c r="E98" s="339"/>
      <c r="F98" s="114">
        <v>2</v>
      </c>
      <c r="G98" s="313" t="s">
        <v>143</v>
      </c>
      <c r="H98" s="313"/>
      <c r="I98" s="313"/>
      <c r="J98" s="313"/>
      <c r="K98" s="313"/>
      <c r="L98" s="313"/>
      <c r="M98" s="313"/>
      <c r="N98" s="363" t="s">
        <v>131</v>
      </c>
      <c r="O98" s="364"/>
      <c r="P98" s="364"/>
      <c r="Q98" s="365"/>
      <c r="R98" s="363" t="s">
        <v>47</v>
      </c>
      <c r="S98" s="364"/>
      <c r="T98" s="364"/>
      <c r="U98" s="365"/>
      <c r="V98" s="317" t="s">
        <v>52</v>
      </c>
      <c r="W98" s="318"/>
      <c r="X98" s="319"/>
      <c r="Y98" s="320" t="s">
        <v>1</v>
      </c>
      <c r="Z98" s="318"/>
      <c r="AA98" s="321"/>
      <c r="AB98" s="1"/>
    </row>
    <row r="99" spans="2:28" ht="32.1" customHeight="1" x14ac:dyDescent="0.45">
      <c r="B99" s="337"/>
      <c r="C99" s="338"/>
      <c r="D99" s="338"/>
      <c r="E99" s="339"/>
      <c r="F99" s="115">
        <v>3</v>
      </c>
      <c r="G99" s="313" t="s">
        <v>144</v>
      </c>
      <c r="H99" s="313"/>
      <c r="I99" s="313"/>
      <c r="J99" s="313"/>
      <c r="K99" s="313"/>
      <c r="L99" s="313"/>
      <c r="M99" s="313"/>
      <c r="N99" s="314" t="s">
        <v>4</v>
      </c>
      <c r="O99" s="315"/>
      <c r="P99" s="315"/>
      <c r="Q99" s="316"/>
      <c r="R99" s="306" t="s">
        <v>5</v>
      </c>
      <c r="S99" s="307"/>
      <c r="T99" s="307"/>
      <c r="U99" s="308"/>
      <c r="V99" s="317" t="s">
        <v>47</v>
      </c>
      <c r="W99" s="318"/>
      <c r="X99" s="319"/>
      <c r="Y99" s="320" t="s">
        <v>52</v>
      </c>
      <c r="Z99" s="318"/>
      <c r="AA99" s="321"/>
      <c r="AB99" s="1"/>
    </row>
    <row r="100" spans="2:28" ht="32.1" customHeight="1" x14ac:dyDescent="0.45">
      <c r="B100" s="337"/>
      <c r="C100" s="338"/>
      <c r="D100" s="338"/>
      <c r="E100" s="339"/>
      <c r="F100" s="116">
        <v>4</v>
      </c>
      <c r="G100" s="313" t="s">
        <v>128</v>
      </c>
      <c r="H100" s="313"/>
      <c r="I100" s="313"/>
      <c r="J100" s="313"/>
      <c r="K100" s="313"/>
      <c r="L100" s="313"/>
      <c r="M100" s="313"/>
      <c r="N100" s="314" t="s">
        <v>47</v>
      </c>
      <c r="O100" s="315"/>
      <c r="P100" s="315"/>
      <c r="Q100" s="316"/>
      <c r="R100" s="314" t="s">
        <v>52</v>
      </c>
      <c r="S100" s="315"/>
      <c r="T100" s="315"/>
      <c r="U100" s="316"/>
      <c r="V100" s="317" t="s">
        <v>4</v>
      </c>
      <c r="W100" s="318"/>
      <c r="X100" s="319"/>
      <c r="Y100" s="320" t="s">
        <v>5</v>
      </c>
      <c r="Z100" s="318"/>
      <c r="AA100" s="321"/>
      <c r="AB100" s="1"/>
    </row>
    <row r="101" spans="2:28" ht="32.1" customHeight="1" x14ac:dyDescent="0.45">
      <c r="B101" s="337"/>
      <c r="C101" s="338"/>
      <c r="D101" s="338"/>
      <c r="E101" s="339"/>
      <c r="F101" s="116">
        <v>5</v>
      </c>
      <c r="G101" s="303" t="s">
        <v>146</v>
      </c>
      <c r="H101" s="303"/>
      <c r="I101" s="303"/>
      <c r="J101" s="303"/>
      <c r="K101" s="303"/>
      <c r="L101" s="303"/>
      <c r="M101" s="303"/>
      <c r="N101" s="314" t="s">
        <v>1</v>
      </c>
      <c r="O101" s="315"/>
      <c r="P101" s="315"/>
      <c r="Q101" s="316"/>
      <c r="R101" s="314" t="s">
        <v>131</v>
      </c>
      <c r="S101" s="315"/>
      <c r="T101" s="315"/>
      <c r="U101" s="316"/>
      <c r="V101" s="475" t="s">
        <v>2</v>
      </c>
      <c r="W101" s="310"/>
      <c r="X101" s="311"/>
      <c r="Y101" s="309" t="s">
        <v>4</v>
      </c>
      <c r="Z101" s="310"/>
      <c r="AA101" s="312"/>
      <c r="AB101" s="1"/>
    </row>
    <row r="102" spans="2:28" ht="32.1" customHeight="1" thickBot="1" x14ac:dyDescent="0.5">
      <c r="B102" s="340"/>
      <c r="C102" s="341"/>
      <c r="D102" s="341"/>
      <c r="E102" s="342"/>
      <c r="F102" s="146">
        <v>6</v>
      </c>
      <c r="G102" s="325" t="s">
        <v>147</v>
      </c>
      <c r="H102" s="325"/>
      <c r="I102" s="325"/>
      <c r="J102" s="325"/>
      <c r="K102" s="325"/>
      <c r="L102" s="325"/>
      <c r="M102" s="325"/>
      <c r="N102" s="326" t="s">
        <v>2</v>
      </c>
      <c r="O102" s="327"/>
      <c r="P102" s="327"/>
      <c r="Q102" s="328"/>
      <c r="R102" s="326" t="s">
        <v>4</v>
      </c>
      <c r="S102" s="327"/>
      <c r="T102" s="327"/>
      <c r="U102" s="328"/>
      <c r="V102" s="352" t="s">
        <v>1</v>
      </c>
      <c r="W102" s="331"/>
      <c r="X102" s="332"/>
      <c r="Y102" s="330" t="s">
        <v>131</v>
      </c>
      <c r="Z102" s="331"/>
      <c r="AA102" s="333"/>
      <c r="AB102" s="1"/>
    </row>
    <row r="103" spans="2:28" ht="32.1" customHeight="1" thickBot="1" x14ac:dyDescent="0.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2:28" ht="32.1" customHeight="1" thickBot="1" x14ac:dyDescent="0.5">
      <c r="B104" s="353" t="s">
        <v>169</v>
      </c>
      <c r="C104" s="354"/>
      <c r="D104" s="354"/>
      <c r="E104" s="355"/>
      <c r="F104" s="179"/>
      <c r="G104" s="356" t="s">
        <v>22</v>
      </c>
      <c r="H104" s="356"/>
      <c r="I104" s="356"/>
      <c r="J104" s="356"/>
      <c r="K104" s="356"/>
      <c r="L104" s="356"/>
      <c r="M104" s="356"/>
      <c r="N104" s="357" t="s">
        <v>23</v>
      </c>
      <c r="O104" s="357"/>
      <c r="P104" s="357"/>
      <c r="Q104" s="357"/>
      <c r="R104" s="357"/>
      <c r="S104" s="357"/>
      <c r="T104" s="357"/>
      <c r="U104" s="357"/>
      <c r="V104" s="358" t="s">
        <v>24</v>
      </c>
      <c r="W104" s="359"/>
      <c r="X104" s="360"/>
      <c r="Y104" s="358" t="s">
        <v>25</v>
      </c>
      <c r="Z104" s="359"/>
      <c r="AA104" s="361"/>
      <c r="AB104" s="1"/>
    </row>
    <row r="105" spans="2:28" ht="32.1" customHeight="1" x14ac:dyDescent="0.45">
      <c r="B105" s="334" t="s">
        <v>138</v>
      </c>
      <c r="C105" s="335"/>
      <c r="D105" s="335"/>
      <c r="E105" s="336"/>
      <c r="F105" s="113">
        <v>1</v>
      </c>
      <c r="G105" s="343"/>
      <c r="H105" s="343"/>
      <c r="I105" s="343"/>
      <c r="J105" s="343"/>
      <c r="K105" s="343"/>
      <c r="L105" s="343"/>
      <c r="M105" s="343"/>
      <c r="N105" s="344" t="s">
        <v>131</v>
      </c>
      <c r="O105" s="345"/>
      <c r="P105" s="345"/>
      <c r="Q105" s="346"/>
      <c r="R105" s="344" t="s">
        <v>48</v>
      </c>
      <c r="S105" s="345"/>
      <c r="T105" s="345"/>
      <c r="U105" s="346"/>
      <c r="V105" s="347"/>
      <c r="W105" s="348"/>
      <c r="X105" s="349"/>
      <c r="Y105" s="350"/>
      <c r="Z105" s="348"/>
      <c r="AA105" s="351"/>
      <c r="AB105" s="1"/>
    </row>
    <row r="106" spans="2:28" ht="32.1" customHeight="1" x14ac:dyDescent="0.45">
      <c r="B106" s="337"/>
      <c r="C106" s="338"/>
      <c r="D106" s="338"/>
      <c r="E106" s="339"/>
      <c r="F106" s="114">
        <v>2</v>
      </c>
      <c r="G106" s="313"/>
      <c r="H106" s="313"/>
      <c r="I106" s="313"/>
      <c r="J106" s="313"/>
      <c r="K106" s="313"/>
      <c r="L106" s="313"/>
      <c r="M106" s="313"/>
      <c r="N106" s="306" t="s">
        <v>53</v>
      </c>
      <c r="O106" s="307"/>
      <c r="P106" s="307"/>
      <c r="Q106" s="308"/>
      <c r="R106" s="314" t="s">
        <v>48</v>
      </c>
      <c r="S106" s="315"/>
      <c r="T106" s="315"/>
      <c r="U106" s="316"/>
      <c r="V106" s="317"/>
      <c r="W106" s="318"/>
      <c r="X106" s="319"/>
      <c r="Y106" s="320"/>
      <c r="Z106" s="318"/>
      <c r="AA106" s="321"/>
      <c r="AB106" s="1"/>
    </row>
    <row r="107" spans="2:28" ht="32.1" customHeight="1" x14ac:dyDescent="0.45">
      <c r="B107" s="337"/>
      <c r="C107" s="338"/>
      <c r="D107" s="338"/>
      <c r="E107" s="339"/>
      <c r="F107" s="115">
        <v>3</v>
      </c>
      <c r="G107" s="313"/>
      <c r="H107" s="313"/>
      <c r="I107" s="313"/>
      <c r="J107" s="313"/>
      <c r="K107" s="313"/>
      <c r="L107" s="313"/>
      <c r="M107" s="313"/>
      <c r="N107" s="314"/>
      <c r="O107" s="315"/>
      <c r="P107" s="315"/>
      <c r="Q107" s="316"/>
      <c r="R107" s="306"/>
      <c r="S107" s="307"/>
      <c r="T107" s="307"/>
      <c r="U107" s="308"/>
      <c r="V107" s="317"/>
      <c r="W107" s="318"/>
      <c r="X107" s="319"/>
      <c r="Y107" s="320"/>
      <c r="Z107" s="318"/>
      <c r="AA107" s="321"/>
      <c r="AB107" s="1"/>
    </row>
    <row r="108" spans="2:28" ht="32.1" customHeight="1" thickBot="1" x14ac:dyDescent="0.5">
      <c r="B108" s="340"/>
      <c r="C108" s="341"/>
      <c r="D108" s="341"/>
      <c r="E108" s="342"/>
      <c r="F108" s="117">
        <v>4</v>
      </c>
      <c r="G108" s="325"/>
      <c r="H108" s="325"/>
      <c r="I108" s="325"/>
      <c r="J108" s="325"/>
      <c r="K108" s="325"/>
      <c r="L108" s="325"/>
      <c r="M108" s="325"/>
      <c r="N108" s="326"/>
      <c r="O108" s="327"/>
      <c r="P108" s="327"/>
      <c r="Q108" s="328"/>
      <c r="R108" s="326"/>
      <c r="S108" s="327"/>
      <c r="T108" s="327"/>
      <c r="U108" s="328"/>
      <c r="V108" s="352"/>
      <c r="W108" s="331"/>
      <c r="X108" s="332"/>
      <c r="Y108" s="330"/>
      <c r="Z108" s="331"/>
      <c r="AA108" s="333"/>
      <c r="AB108" s="1"/>
    </row>
    <row r="109" spans="2:28" ht="32.1" customHeight="1" x14ac:dyDescent="0.4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2:28" ht="32.1" customHeight="1" x14ac:dyDescent="0.4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2:28" ht="32.1" customHeight="1" x14ac:dyDescent="0.4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2:28" ht="32.1" customHeight="1" x14ac:dyDescent="0.4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2:28" ht="32.1" customHeight="1" x14ac:dyDescent="0.4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2:28" ht="32.1" customHeight="1" x14ac:dyDescent="0.4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2:28" ht="32.1" customHeight="1" x14ac:dyDescent="0.4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2:28" ht="32.1" customHeight="1" x14ac:dyDescent="0.4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2:28" ht="32.1" customHeight="1" x14ac:dyDescent="0.4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2:28" ht="32.1" customHeight="1" x14ac:dyDescent="0.4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2:28" ht="32.1" customHeight="1" x14ac:dyDescent="0.4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2:28" ht="32.1" customHeight="1" x14ac:dyDescent="0.4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2:28" ht="32.1" customHeight="1" x14ac:dyDescent="0.4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2:28" ht="32.1" customHeight="1" x14ac:dyDescent="0.4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2:28" ht="32.1" customHeight="1" x14ac:dyDescent="0.4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2:28" ht="32.1" customHeight="1" x14ac:dyDescent="0.4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2:28" ht="32.1" customHeight="1" x14ac:dyDescent="0.4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2:28" ht="32.1" customHeight="1" x14ac:dyDescent="0.4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2:28" ht="32.1" customHeight="1" x14ac:dyDescent="0.4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2:28" ht="32.1" customHeight="1" x14ac:dyDescent="0.4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2:28" ht="32.1" customHeight="1" x14ac:dyDescent="0.4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2:28" ht="32.1" customHeight="1" x14ac:dyDescent="0.4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2:28" ht="32.1" customHeight="1" x14ac:dyDescent="0.4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2:28" ht="32.1" customHeight="1" x14ac:dyDescent="0.4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2:28" ht="32.1" customHeight="1" x14ac:dyDescent="0.4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2:28" ht="32.1" customHeight="1" x14ac:dyDescent="0.4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2:28" ht="32.1" customHeight="1" x14ac:dyDescent="0.4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2:28" ht="32.1" customHeight="1" x14ac:dyDescent="0.4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2:28" ht="32.1" customHeight="1" x14ac:dyDescent="0.4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2:28" ht="32.1" customHeight="1" x14ac:dyDescent="0.4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2:28" ht="32.1" customHeight="1" x14ac:dyDescent="0.4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2:28" ht="32.1" customHeight="1" x14ac:dyDescent="0.4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2:28" ht="32.1" customHeight="1" x14ac:dyDescent="0.4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2:28" ht="32.1" customHeight="1" x14ac:dyDescent="0.4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2:28" ht="32.1" customHeight="1" x14ac:dyDescent="0.4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2:28" ht="32.1" customHeight="1" x14ac:dyDescent="0.4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2:28" ht="32.1" customHeight="1" x14ac:dyDescent="0.4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2:28" ht="32.1" customHeight="1" x14ac:dyDescent="0.4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2:28" ht="32.1" customHeight="1" x14ac:dyDescent="0.4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2:28" ht="32.1" customHeight="1" x14ac:dyDescent="0.4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2:28" ht="32.1" customHeight="1" x14ac:dyDescent="0.4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2:28" ht="32.1" customHeight="1" x14ac:dyDescent="0.4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2:28" ht="32.1" customHeight="1" x14ac:dyDescent="0.4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2:28" ht="32.1" customHeight="1" x14ac:dyDescent="0.4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2:28" ht="32.1" customHeight="1" x14ac:dyDescent="0.4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2:28" ht="32.1" customHeight="1" x14ac:dyDescent="0.4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2:28" ht="32.1" customHeight="1" x14ac:dyDescent="0.4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2:28" ht="32.1" customHeight="1" x14ac:dyDescent="0.4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2:28" ht="32.1" customHeight="1" x14ac:dyDescent="0.4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2:28" ht="32.1" customHeight="1" x14ac:dyDescent="0.4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2:28" ht="32.1" customHeight="1" x14ac:dyDescent="0.4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2:28" ht="32.1" customHeight="1" x14ac:dyDescent="0.4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2:28" ht="32.1" customHeight="1" x14ac:dyDescent="0.4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2:28" ht="32.1" customHeight="1" x14ac:dyDescent="0.4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2:28" ht="32.1" customHeight="1" x14ac:dyDescent="0.4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2:28" ht="32.1" customHeight="1" x14ac:dyDescent="0.4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2:28" ht="32.1" customHeight="1" x14ac:dyDescent="0.4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2:28" ht="32.1" customHeight="1" x14ac:dyDescent="0.4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2:28" ht="32.1" customHeight="1" x14ac:dyDescent="0.4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2:28" ht="32.1" customHeight="1" x14ac:dyDescent="0.4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2:28" ht="32.1" customHeight="1" x14ac:dyDescent="0.4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2:28" ht="32.1" customHeight="1" x14ac:dyDescent="0.4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2:28" ht="32.1" customHeight="1" x14ac:dyDescent="0.4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2:28" ht="32.1" customHeight="1" x14ac:dyDescent="0.4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2:28" ht="32.1" customHeight="1" x14ac:dyDescent="0.4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2:28" ht="32.1" customHeight="1" x14ac:dyDescent="0.45"/>
    <row r="175" spans="2:28" ht="32.1" customHeight="1" x14ac:dyDescent="0.45"/>
    <row r="176" spans="2:28" ht="32.1" customHeight="1" x14ac:dyDescent="0.45"/>
    <row r="177" ht="32.1" customHeight="1" x14ac:dyDescent="0.45"/>
    <row r="178" ht="32.1" customHeight="1" x14ac:dyDescent="0.45"/>
    <row r="179" ht="32.1" customHeight="1" x14ac:dyDescent="0.45"/>
    <row r="180" ht="32.1" customHeight="1" x14ac:dyDescent="0.45"/>
    <row r="181" ht="32.1" customHeight="1" x14ac:dyDescent="0.45"/>
    <row r="182" ht="32.1" customHeight="1" x14ac:dyDescent="0.45"/>
    <row r="183" ht="32.1" customHeight="1" x14ac:dyDescent="0.45"/>
    <row r="184" ht="32.1" customHeight="1" x14ac:dyDescent="0.45"/>
    <row r="185" ht="32.1" customHeight="1" x14ac:dyDescent="0.45"/>
    <row r="186" ht="32.1" customHeight="1" x14ac:dyDescent="0.45"/>
    <row r="187" ht="32.1" customHeight="1" x14ac:dyDescent="0.45"/>
    <row r="188" ht="32.1" customHeight="1" x14ac:dyDescent="0.45"/>
    <row r="189" ht="32.1" customHeight="1" x14ac:dyDescent="0.45"/>
    <row r="190" ht="32.1" customHeight="1" x14ac:dyDescent="0.45"/>
    <row r="191" ht="32.1" customHeight="1" x14ac:dyDescent="0.45"/>
    <row r="192" ht="32.1" customHeight="1" x14ac:dyDescent="0.45"/>
    <row r="193" ht="32.1" customHeight="1" x14ac:dyDescent="0.45"/>
    <row r="194" ht="32.1" customHeight="1" x14ac:dyDescent="0.45"/>
    <row r="195" ht="32.1" customHeight="1" x14ac:dyDescent="0.45"/>
    <row r="196" ht="32.1" customHeight="1" x14ac:dyDescent="0.45"/>
    <row r="197" ht="32.1" customHeight="1" x14ac:dyDescent="0.45"/>
    <row r="198" ht="32.1" customHeight="1" x14ac:dyDescent="0.45"/>
    <row r="199" ht="32.1" customHeight="1" x14ac:dyDescent="0.45"/>
    <row r="200" ht="32.1" customHeight="1" x14ac:dyDescent="0.45"/>
    <row r="201" ht="32.1" customHeight="1" x14ac:dyDescent="0.45"/>
    <row r="202" ht="32.1" customHeight="1" x14ac:dyDescent="0.45"/>
    <row r="203" ht="32.1" customHeight="1" x14ac:dyDescent="0.45"/>
    <row r="204" ht="32.1" customHeight="1" x14ac:dyDescent="0.45"/>
    <row r="205" ht="32.1" customHeight="1" x14ac:dyDescent="0.45"/>
    <row r="206" ht="32.1" customHeight="1" x14ac:dyDescent="0.45"/>
    <row r="207" ht="32.1" customHeight="1" x14ac:dyDescent="0.45"/>
    <row r="208" ht="32.1" customHeight="1" x14ac:dyDescent="0.45"/>
    <row r="209" ht="32.1" customHeight="1" x14ac:dyDescent="0.45"/>
    <row r="210" ht="32.1" customHeight="1" x14ac:dyDescent="0.45"/>
    <row r="211" ht="32.1" customHeight="1" x14ac:dyDescent="0.45"/>
    <row r="212" ht="32.1" customHeight="1" x14ac:dyDescent="0.45"/>
    <row r="213" ht="32.1" customHeight="1" x14ac:dyDescent="0.45"/>
    <row r="214" ht="32.1" customHeight="1" x14ac:dyDescent="0.45"/>
    <row r="215" ht="32.1" customHeight="1" x14ac:dyDescent="0.45"/>
    <row r="216" ht="32.1" customHeight="1" x14ac:dyDescent="0.45"/>
    <row r="217" ht="32.1" customHeight="1" x14ac:dyDescent="0.45"/>
    <row r="218" ht="32.1" customHeight="1" x14ac:dyDescent="0.45"/>
    <row r="219" ht="32.1" customHeight="1" x14ac:dyDescent="0.45"/>
    <row r="220" ht="32.1" customHeight="1" x14ac:dyDescent="0.45"/>
    <row r="221" ht="32.1" customHeight="1" x14ac:dyDescent="0.45"/>
    <row r="222" ht="32.1" customHeight="1" x14ac:dyDescent="0.45"/>
    <row r="223" ht="32.1" customHeight="1" x14ac:dyDescent="0.45"/>
    <row r="224" ht="32.1" customHeight="1" x14ac:dyDescent="0.45"/>
    <row r="225" ht="32.1" customHeight="1" x14ac:dyDescent="0.45"/>
    <row r="226" ht="32.1" customHeight="1" x14ac:dyDescent="0.45"/>
    <row r="227" ht="32.1" customHeight="1" x14ac:dyDescent="0.45"/>
    <row r="228" ht="32.1" customHeight="1" x14ac:dyDescent="0.45"/>
    <row r="229" ht="32.1" customHeight="1" x14ac:dyDescent="0.45"/>
    <row r="230" ht="32.1" customHeight="1" x14ac:dyDescent="0.45"/>
    <row r="231" ht="32.1" customHeight="1" x14ac:dyDescent="0.45"/>
    <row r="232" ht="32.1" customHeight="1" x14ac:dyDescent="0.45"/>
    <row r="233" ht="32.1" customHeight="1" x14ac:dyDescent="0.45"/>
    <row r="234" ht="32.1" customHeight="1" x14ac:dyDescent="0.45"/>
    <row r="235" ht="32.1" customHeight="1" x14ac:dyDescent="0.45"/>
    <row r="236" ht="32.1" customHeight="1" x14ac:dyDescent="0.45"/>
    <row r="237" ht="32.1" customHeight="1" x14ac:dyDescent="0.45"/>
    <row r="238" ht="32.1" customHeight="1" x14ac:dyDescent="0.45"/>
    <row r="239" ht="32.1" customHeight="1" x14ac:dyDescent="0.45"/>
    <row r="240" ht="32.1" customHeight="1" x14ac:dyDescent="0.45"/>
    <row r="241" ht="32.1" customHeight="1" x14ac:dyDescent="0.45"/>
    <row r="242" ht="32.1" customHeight="1" x14ac:dyDescent="0.45"/>
    <row r="243" ht="32.1" customHeight="1" x14ac:dyDescent="0.45"/>
    <row r="244" ht="32.1" customHeight="1" x14ac:dyDescent="0.45"/>
    <row r="245" ht="32.1" customHeight="1" x14ac:dyDescent="0.45"/>
    <row r="246" ht="32.1" customHeight="1" x14ac:dyDescent="0.45"/>
    <row r="247" ht="32.1" customHeight="1" x14ac:dyDescent="0.45"/>
    <row r="248" ht="32.1" customHeight="1" x14ac:dyDescent="0.45"/>
    <row r="249" ht="32.1" customHeight="1" x14ac:dyDescent="0.45"/>
    <row r="250" ht="32.1" customHeight="1" x14ac:dyDescent="0.45"/>
    <row r="251" ht="32.1" customHeight="1" x14ac:dyDescent="0.45"/>
    <row r="252" ht="32.1" customHeight="1" x14ac:dyDescent="0.45"/>
    <row r="253" ht="32.1" customHeight="1" x14ac:dyDescent="0.45"/>
    <row r="254" ht="32.1" customHeight="1" x14ac:dyDescent="0.45"/>
    <row r="255" ht="32.1" customHeight="1" x14ac:dyDescent="0.45"/>
    <row r="256" ht="32.1" customHeight="1" x14ac:dyDescent="0.45"/>
    <row r="257" ht="32.1" customHeight="1" x14ac:dyDescent="0.45"/>
    <row r="258" ht="32.1" customHeight="1" x14ac:dyDescent="0.45"/>
    <row r="259" ht="32.1" customHeight="1" x14ac:dyDescent="0.45"/>
    <row r="260" ht="32.1" customHeight="1" x14ac:dyDescent="0.45"/>
    <row r="261" ht="32.1" customHeight="1" x14ac:dyDescent="0.45"/>
    <row r="262" ht="32.1" customHeight="1" x14ac:dyDescent="0.45"/>
    <row r="263" ht="32.1" customHeight="1" x14ac:dyDescent="0.45"/>
    <row r="264" ht="32.1" customHeight="1" x14ac:dyDescent="0.45"/>
    <row r="265" ht="32.1" customHeight="1" x14ac:dyDescent="0.45"/>
    <row r="266" ht="32.1" customHeight="1" x14ac:dyDescent="0.45"/>
    <row r="267" ht="32.1" customHeight="1" x14ac:dyDescent="0.45"/>
    <row r="268" ht="32.1" customHeight="1" x14ac:dyDescent="0.45"/>
    <row r="269" ht="32.1" customHeight="1" x14ac:dyDescent="0.45"/>
    <row r="270" ht="32.1" customHeight="1" x14ac:dyDescent="0.45"/>
    <row r="271" ht="32.1" customHeight="1" x14ac:dyDescent="0.45"/>
    <row r="272" ht="32.1" customHeight="1" x14ac:dyDescent="0.45"/>
    <row r="273" ht="32.1" customHeight="1" x14ac:dyDescent="0.45"/>
    <row r="274" ht="32.1" customHeight="1" x14ac:dyDescent="0.45"/>
    <row r="275" ht="32.1" customHeight="1" x14ac:dyDescent="0.45"/>
    <row r="276" ht="32.1" customHeight="1" x14ac:dyDescent="0.45"/>
    <row r="277" ht="32.1" customHeight="1" x14ac:dyDescent="0.45"/>
    <row r="278" ht="32.1" customHeight="1" x14ac:dyDescent="0.45"/>
    <row r="279" ht="32.1" customHeight="1" x14ac:dyDescent="0.45"/>
    <row r="280" ht="32.1" customHeight="1" x14ac:dyDescent="0.45"/>
    <row r="281" ht="32.1" customHeight="1" x14ac:dyDescent="0.45"/>
    <row r="282" ht="32.1" customHeight="1" x14ac:dyDescent="0.45"/>
    <row r="283" ht="32.1" customHeight="1" x14ac:dyDescent="0.45"/>
    <row r="284" ht="32.1" customHeight="1" x14ac:dyDescent="0.45"/>
    <row r="285" ht="32.1" customHeight="1" x14ac:dyDescent="0.45"/>
    <row r="286" ht="32.1" customHeight="1" x14ac:dyDescent="0.45"/>
    <row r="287" ht="32.1" customHeight="1" x14ac:dyDescent="0.45"/>
    <row r="288" ht="32.1" customHeight="1" x14ac:dyDescent="0.45"/>
    <row r="289" ht="32.1" customHeight="1" x14ac:dyDescent="0.45"/>
    <row r="290" ht="32.1" customHeight="1" x14ac:dyDescent="0.45"/>
    <row r="291" ht="32.1" customHeight="1" x14ac:dyDescent="0.45"/>
    <row r="292" ht="32.1" customHeight="1" x14ac:dyDescent="0.45"/>
    <row r="293" ht="32.1" customHeight="1" x14ac:dyDescent="0.45"/>
    <row r="294" ht="32.1" customHeight="1" x14ac:dyDescent="0.45"/>
    <row r="295" ht="32.1" customHeight="1" x14ac:dyDescent="0.45"/>
    <row r="296" ht="32.1" customHeight="1" x14ac:dyDescent="0.45"/>
    <row r="297" ht="32.1" customHeight="1" x14ac:dyDescent="0.45"/>
    <row r="298" ht="32.1" customHeight="1" x14ac:dyDescent="0.45"/>
    <row r="299" ht="32.1" customHeight="1" x14ac:dyDescent="0.45"/>
    <row r="300" ht="32.1" customHeight="1" x14ac:dyDescent="0.45"/>
    <row r="301" ht="32.1" customHeight="1" x14ac:dyDescent="0.45"/>
    <row r="302" ht="32.1" customHeight="1" x14ac:dyDescent="0.45"/>
    <row r="303" ht="32.1" customHeight="1" x14ac:dyDescent="0.45"/>
    <row r="304" ht="32.1" customHeight="1" x14ac:dyDescent="0.45"/>
    <row r="305" ht="32.1" customHeight="1" x14ac:dyDescent="0.45"/>
    <row r="306" ht="32.1" customHeight="1" x14ac:dyDescent="0.45"/>
    <row r="307" ht="32.1" customHeight="1" x14ac:dyDescent="0.45"/>
    <row r="308" ht="32.1" customHeight="1" x14ac:dyDescent="0.45"/>
    <row r="309" ht="32.1" customHeight="1" x14ac:dyDescent="0.45"/>
    <row r="310" ht="32.1" customHeight="1" x14ac:dyDescent="0.45"/>
    <row r="311" ht="32.1" customHeight="1" x14ac:dyDescent="0.45"/>
    <row r="312" ht="32.1" customHeight="1" x14ac:dyDescent="0.45"/>
    <row r="313" ht="32.1" customHeight="1" x14ac:dyDescent="0.45"/>
    <row r="314" ht="32.1" customHeight="1" x14ac:dyDescent="0.45"/>
    <row r="315" ht="32.1" customHeight="1" x14ac:dyDescent="0.45"/>
    <row r="316" ht="32.1" customHeight="1" x14ac:dyDescent="0.45"/>
    <row r="317" ht="32.1" customHeight="1" x14ac:dyDescent="0.45"/>
    <row r="318" ht="32.1" customHeight="1" x14ac:dyDescent="0.45"/>
    <row r="319" ht="32.1" customHeight="1" x14ac:dyDescent="0.45"/>
    <row r="320" ht="32.1" customHeight="1" x14ac:dyDescent="0.45"/>
    <row r="321" ht="32.1" customHeight="1" x14ac:dyDescent="0.45"/>
    <row r="322" ht="32.1" customHeight="1" x14ac:dyDescent="0.45"/>
    <row r="323" ht="32.1" customHeight="1" x14ac:dyDescent="0.45"/>
    <row r="324" ht="32.1" customHeight="1" x14ac:dyDescent="0.45"/>
    <row r="325" ht="32.1" customHeight="1" x14ac:dyDescent="0.45"/>
    <row r="326" ht="32.1" customHeight="1" x14ac:dyDescent="0.45"/>
    <row r="327" ht="32.1" customHeight="1" x14ac:dyDescent="0.45"/>
    <row r="328" ht="32.1" customHeight="1" x14ac:dyDescent="0.45"/>
    <row r="329" ht="32.1" customHeight="1" x14ac:dyDescent="0.45"/>
    <row r="330" ht="32.1" customHeight="1" x14ac:dyDescent="0.45"/>
    <row r="331" ht="32.1" customHeight="1" x14ac:dyDescent="0.45"/>
  </sheetData>
  <mergeCells count="507">
    <mergeCell ref="Y46:AA46"/>
    <mergeCell ref="G47:M47"/>
    <mergeCell ref="N47:Q47"/>
    <mergeCell ref="R47:U47"/>
    <mergeCell ref="V47:X47"/>
    <mergeCell ref="Y47:AA47"/>
    <mergeCell ref="B48:E48"/>
    <mergeCell ref="G48:M48"/>
    <mergeCell ref="N48:U48"/>
    <mergeCell ref="V48:X48"/>
    <mergeCell ref="Y48:AA48"/>
    <mergeCell ref="Y43:AA43"/>
    <mergeCell ref="G44:M44"/>
    <mergeCell ref="N44:Q44"/>
    <mergeCell ref="R44:U44"/>
    <mergeCell ref="V44:X44"/>
    <mergeCell ref="Y44:AA44"/>
    <mergeCell ref="G45:M45"/>
    <mergeCell ref="N45:Q45"/>
    <mergeCell ref="R45:U45"/>
    <mergeCell ref="V45:X45"/>
    <mergeCell ref="Y45:AA45"/>
    <mergeCell ref="V37:X37"/>
    <mergeCell ref="V38:X38"/>
    <mergeCell ref="V39:X39"/>
    <mergeCell ref="B42:E42"/>
    <mergeCell ref="N42:U42"/>
    <mergeCell ref="B43:E47"/>
    <mergeCell ref="G43:M43"/>
    <mergeCell ref="N43:Q43"/>
    <mergeCell ref="R43:U43"/>
    <mergeCell ref="V43:X43"/>
    <mergeCell ref="G46:M46"/>
    <mergeCell ref="N46:Q46"/>
    <mergeCell ref="R46:U46"/>
    <mergeCell ref="V46:X46"/>
    <mergeCell ref="G42:M42"/>
    <mergeCell ref="V42:X42"/>
    <mergeCell ref="A24:A25"/>
    <mergeCell ref="B22:D23"/>
    <mergeCell ref="AC22:AE23"/>
    <mergeCell ref="AQ22:AQ23"/>
    <mergeCell ref="A6:A7"/>
    <mergeCell ref="A8:A9"/>
    <mergeCell ref="A10:A11"/>
    <mergeCell ref="A12:A13"/>
    <mergeCell ref="A14:A15"/>
    <mergeCell ref="A16:A17"/>
    <mergeCell ref="A18:A19"/>
    <mergeCell ref="A20:A21"/>
    <mergeCell ref="A22:A23"/>
    <mergeCell ref="AI8:AI9"/>
    <mergeCell ref="AJ8:AJ9"/>
    <mergeCell ref="AK8:AK9"/>
    <mergeCell ref="AL8:AL9"/>
    <mergeCell ref="AM8:AM9"/>
    <mergeCell ref="AN8:AN9"/>
    <mergeCell ref="AO8:AO9"/>
    <mergeCell ref="AP8:AP9"/>
    <mergeCell ref="AP10:AP11"/>
    <mergeCell ref="AI12:AI13"/>
    <mergeCell ref="AJ12:AJ13"/>
    <mergeCell ref="AR14:AR15"/>
    <mergeCell ref="B105:E108"/>
    <mergeCell ref="G105:M105"/>
    <mergeCell ref="N105:Q105"/>
    <mergeCell ref="R105:U105"/>
    <mergeCell ref="V105:X105"/>
    <mergeCell ref="Y105:AA105"/>
    <mergeCell ref="G106:M106"/>
    <mergeCell ref="N106:Q106"/>
    <mergeCell ref="R106:U106"/>
    <mergeCell ref="V106:X106"/>
    <mergeCell ref="Y106:AA106"/>
    <mergeCell ref="G107:M107"/>
    <mergeCell ref="N107:Q107"/>
    <mergeCell ref="R107:U107"/>
    <mergeCell ref="V107:X107"/>
    <mergeCell ref="Y107:AA107"/>
    <mergeCell ref="G108:M108"/>
    <mergeCell ref="N108:Q108"/>
    <mergeCell ref="R108:U108"/>
    <mergeCell ref="V108:X108"/>
    <mergeCell ref="Y108:AA108"/>
    <mergeCell ref="G100:M100"/>
    <mergeCell ref="N100:Q100"/>
    <mergeCell ref="R100:U100"/>
    <mergeCell ref="B104:E104"/>
    <mergeCell ref="G104:M104"/>
    <mergeCell ref="N104:U104"/>
    <mergeCell ref="V104:X104"/>
    <mergeCell ref="Y104:AA104"/>
    <mergeCell ref="V100:X100"/>
    <mergeCell ref="Y100:AA100"/>
    <mergeCell ref="G101:M101"/>
    <mergeCell ref="N101:Q101"/>
    <mergeCell ref="R101:U101"/>
    <mergeCell ref="V101:X101"/>
    <mergeCell ref="Y101:AA101"/>
    <mergeCell ref="G102:M102"/>
    <mergeCell ref="N102:Q102"/>
    <mergeCell ref="R102:U102"/>
    <mergeCell ref="V102:X102"/>
    <mergeCell ref="Y102:AA102"/>
    <mergeCell ref="B97:E102"/>
    <mergeCell ref="G98:M98"/>
    <mergeCell ref="N98:Q98"/>
    <mergeCell ref="R98:U98"/>
    <mergeCell ref="V98:X98"/>
    <mergeCell ref="Y98:AA98"/>
    <mergeCell ref="B96:E96"/>
    <mergeCell ref="G96:M96"/>
    <mergeCell ref="N96:U96"/>
    <mergeCell ref="V96:X96"/>
    <mergeCell ref="Y96:AA96"/>
    <mergeCell ref="G97:M97"/>
    <mergeCell ref="N97:Q97"/>
    <mergeCell ref="R97:U97"/>
    <mergeCell ref="V97:X97"/>
    <mergeCell ref="Y97:AA97"/>
    <mergeCell ref="V81:X81"/>
    <mergeCell ref="Y81:AA81"/>
    <mergeCell ref="V87:X87"/>
    <mergeCell ref="Y87:AA87"/>
    <mergeCell ref="G99:M99"/>
    <mergeCell ref="N99:Q99"/>
    <mergeCell ref="R99:U99"/>
    <mergeCell ref="V99:X99"/>
    <mergeCell ref="Y99:AA99"/>
    <mergeCell ref="B88:H88"/>
    <mergeCell ref="B91:E94"/>
    <mergeCell ref="G91:M91"/>
    <mergeCell ref="Y94:AA94"/>
    <mergeCell ref="N91:Q91"/>
    <mergeCell ref="R91:U91"/>
    <mergeCell ref="V91:X91"/>
    <mergeCell ref="Y91:AA91"/>
    <mergeCell ref="G92:M92"/>
    <mergeCell ref="N92:Q92"/>
    <mergeCell ref="R92:U92"/>
    <mergeCell ref="V92:X92"/>
    <mergeCell ref="Y92:AA92"/>
    <mergeCell ref="G93:M93"/>
    <mergeCell ref="N93:Q93"/>
    <mergeCell ref="G72:M72"/>
    <mergeCell ref="N72:Q72"/>
    <mergeCell ref="R72:U72"/>
    <mergeCell ref="V72:X72"/>
    <mergeCell ref="Y72:AA72"/>
    <mergeCell ref="G73:M73"/>
    <mergeCell ref="N73:Q73"/>
    <mergeCell ref="R73:U73"/>
    <mergeCell ref="V73:X73"/>
    <mergeCell ref="Y73:AA73"/>
    <mergeCell ref="G70:M70"/>
    <mergeCell ref="N70:Q70"/>
    <mergeCell ref="R70:U70"/>
    <mergeCell ref="V70:X70"/>
    <mergeCell ref="Y70:AA70"/>
    <mergeCell ref="G71:M71"/>
    <mergeCell ref="N71:Q71"/>
    <mergeCell ref="R71:U71"/>
    <mergeCell ref="V71:X71"/>
    <mergeCell ref="Y71:AA71"/>
    <mergeCell ref="G68:M68"/>
    <mergeCell ref="N68:Q68"/>
    <mergeCell ref="R68:U68"/>
    <mergeCell ref="V68:X68"/>
    <mergeCell ref="Y68:AA68"/>
    <mergeCell ref="G69:M69"/>
    <mergeCell ref="N69:Q69"/>
    <mergeCell ref="R69:U69"/>
    <mergeCell ref="V69:X69"/>
    <mergeCell ref="Y69:AA69"/>
    <mergeCell ref="G66:M66"/>
    <mergeCell ref="N66:Q66"/>
    <mergeCell ref="R66:U66"/>
    <mergeCell ref="V66:X66"/>
    <mergeCell ref="Y66:AA66"/>
    <mergeCell ref="G67:M67"/>
    <mergeCell ref="N67:Q67"/>
    <mergeCell ref="R67:U67"/>
    <mergeCell ref="V67:X67"/>
    <mergeCell ref="Y67:AA67"/>
    <mergeCell ref="N64:Q64"/>
    <mergeCell ref="R64:U64"/>
    <mergeCell ref="V64:X64"/>
    <mergeCell ref="Y64:AA64"/>
    <mergeCell ref="G65:M65"/>
    <mergeCell ref="N65:Q65"/>
    <mergeCell ref="R65:U65"/>
    <mergeCell ref="V65:X65"/>
    <mergeCell ref="Y65:AA65"/>
    <mergeCell ref="G64:M64"/>
    <mergeCell ref="G62:M62"/>
    <mergeCell ref="N62:Q62"/>
    <mergeCell ref="R62:U62"/>
    <mergeCell ref="V62:X62"/>
    <mergeCell ref="Y62:AA62"/>
    <mergeCell ref="V59:X59"/>
    <mergeCell ref="Y59:AA59"/>
    <mergeCell ref="G63:M63"/>
    <mergeCell ref="N63:Q63"/>
    <mergeCell ref="R63:U63"/>
    <mergeCell ref="V63:X63"/>
    <mergeCell ref="Y63:AA63"/>
    <mergeCell ref="R93:U93"/>
    <mergeCell ref="V93:X93"/>
    <mergeCell ref="Y93:AA93"/>
    <mergeCell ref="G94:M94"/>
    <mergeCell ref="N94:Q94"/>
    <mergeCell ref="R94:U94"/>
    <mergeCell ref="V94:X94"/>
    <mergeCell ref="B90:E90"/>
    <mergeCell ref="G90:M90"/>
    <mergeCell ref="N90:U90"/>
    <mergeCell ref="V90:X90"/>
    <mergeCell ref="Y90:AA90"/>
    <mergeCell ref="G57:M57"/>
    <mergeCell ref="N57:Q57"/>
    <mergeCell ref="R57:U57"/>
    <mergeCell ref="G59:M59"/>
    <mergeCell ref="N59:Q59"/>
    <mergeCell ref="R59:U59"/>
    <mergeCell ref="V57:X57"/>
    <mergeCell ref="Y57:AA57"/>
    <mergeCell ref="G61:M61"/>
    <mergeCell ref="N61:Q61"/>
    <mergeCell ref="R61:U61"/>
    <mergeCell ref="V61:X61"/>
    <mergeCell ref="Y61:AA61"/>
    <mergeCell ref="G58:M58"/>
    <mergeCell ref="N58:Q58"/>
    <mergeCell ref="R58:U58"/>
    <mergeCell ref="V58:X58"/>
    <mergeCell ref="Y58:AA58"/>
    <mergeCell ref="G60:M60"/>
    <mergeCell ref="N60:Q60"/>
    <mergeCell ref="R60:U60"/>
    <mergeCell ref="V60:X60"/>
    <mergeCell ref="Y60:AA60"/>
    <mergeCell ref="B56:E63"/>
    <mergeCell ref="G56:M56"/>
    <mergeCell ref="N56:Q56"/>
    <mergeCell ref="R56:U56"/>
    <mergeCell ref="V56:X56"/>
    <mergeCell ref="Y56:AA56"/>
    <mergeCell ref="B3:C3"/>
    <mergeCell ref="B4:D5"/>
    <mergeCell ref="E4:G5"/>
    <mergeCell ref="H4:J5"/>
    <mergeCell ref="K4:M5"/>
    <mergeCell ref="N4:P5"/>
    <mergeCell ref="B8:D9"/>
    <mergeCell ref="H8:J9"/>
    <mergeCell ref="B12:D13"/>
    <mergeCell ref="N12:P13"/>
    <mergeCell ref="Y31:AA31"/>
    <mergeCell ref="G32:M32"/>
    <mergeCell ref="N32:Q32"/>
    <mergeCell ref="R32:U32"/>
    <mergeCell ref="V32:X32"/>
    <mergeCell ref="Y32:AA32"/>
    <mergeCell ref="G30:M30"/>
    <mergeCell ref="N30:Q30"/>
    <mergeCell ref="AP4:AP5"/>
    <mergeCell ref="B6:D7"/>
    <mergeCell ref="E6:G7"/>
    <mergeCell ref="AI6:AI7"/>
    <mergeCell ref="AJ6:AJ7"/>
    <mergeCell ref="AK6:AK7"/>
    <mergeCell ref="AL6:AL7"/>
    <mergeCell ref="AM6:AM7"/>
    <mergeCell ref="AN6:AN7"/>
    <mergeCell ref="AO6:AO7"/>
    <mergeCell ref="AJ4:AJ5"/>
    <mergeCell ref="AK4:AK5"/>
    <mergeCell ref="AL4:AL5"/>
    <mergeCell ref="AM4:AM5"/>
    <mergeCell ref="AN4:AN5"/>
    <mergeCell ref="AO4:AO5"/>
    <mergeCell ref="Q4:S5"/>
    <mergeCell ref="T4:V5"/>
    <mergeCell ref="W4:Y5"/>
    <mergeCell ref="Z4:AB5"/>
    <mergeCell ref="AF4:AH5"/>
    <mergeCell ref="AI4:AI5"/>
    <mergeCell ref="AP6:AP7"/>
    <mergeCell ref="AC4:AE5"/>
    <mergeCell ref="AK12:AK13"/>
    <mergeCell ref="AL12:AL13"/>
    <mergeCell ref="AM12:AM13"/>
    <mergeCell ref="AN12:AN13"/>
    <mergeCell ref="AO12:AO13"/>
    <mergeCell ref="AP12:AP13"/>
    <mergeCell ref="B10:D11"/>
    <mergeCell ref="K10:M11"/>
    <mergeCell ref="AI10:AI11"/>
    <mergeCell ref="AJ10:AJ11"/>
    <mergeCell ref="AK10:AK11"/>
    <mergeCell ref="AL10:AL11"/>
    <mergeCell ref="AM10:AM11"/>
    <mergeCell ref="AN10:AN11"/>
    <mergeCell ref="AO10:AO11"/>
    <mergeCell ref="AP14:AP15"/>
    <mergeCell ref="B16:D17"/>
    <mergeCell ref="T16:V17"/>
    <mergeCell ref="AI16:AI17"/>
    <mergeCell ref="AJ16:AJ17"/>
    <mergeCell ref="AK16:AK17"/>
    <mergeCell ref="AL16:AL17"/>
    <mergeCell ref="AM16:AM17"/>
    <mergeCell ref="AN16:AN17"/>
    <mergeCell ref="AO16:AO17"/>
    <mergeCell ref="AP16:AP17"/>
    <mergeCell ref="B14:D15"/>
    <mergeCell ref="Q14:S15"/>
    <mergeCell ref="AI14:AI15"/>
    <mergeCell ref="AJ14:AJ15"/>
    <mergeCell ref="AK14:AK15"/>
    <mergeCell ref="AL14:AL15"/>
    <mergeCell ref="AM14:AM15"/>
    <mergeCell ref="AN14:AN15"/>
    <mergeCell ref="AO14:AO15"/>
    <mergeCell ref="AP18:AP19"/>
    <mergeCell ref="B20:D21"/>
    <mergeCell ref="Z20:AB21"/>
    <mergeCell ref="AI20:AI21"/>
    <mergeCell ref="AJ20:AJ21"/>
    <mergeCell ref="AK20:AK21"/>
    <mergeCell ref="AL20:AL21"/>
    <mergeCell ref="AM20:AM21"/>
    <mergeCell ref="AN20:AN21"/>
    <mergeCell ref="AO20:AO21"/>
    <mergeCell ref="B18:D19"/>
    <mergeCell ref="W18:Y19"/>
    <mergeCell ref="AI18:AI19"/>
    <mergeCell ref="AJ18:AJ19"/>
    <mergeCell ref="AK18:AK19"/>
    <mergeCell ref="AL18:AL19"/>
    <mergeCell ref="AM18:AM19"/>
    <mergeCell ref="AN18:AN19"/>
    <mergeCell ref="AO18:AO19"/>
    <mergeCell ref="AP24:AP25"/>
    <mergeCell ref="B29:E29"/>
    <mergeCell ref="G29:M29"/>
    <mergeCell ref="N29:U29"/>
    <mergeCell ref="V29:X29"/>
    <mergeCell ref="Y29:AA29"/>
    <mergeCell ref="AP20:AP21"/>
    <mergeCell ref="B24:D25"/>
    <mergeCell ref="AF24:AH25"/>
    <mergeCell ref="AI24:AI25"/>
    <mergeCell ref="AJ24:AJ25"/>
    <mergeCell ref="AK24:AK25"/>
    <mergeCell ref="AL24:AL25"/>
    <mergeCell ref="AM24:AM25"/>
    <mergeCell ref="AN24:AN25"/>
    <mergeCell ref="AO24:AO25"/>
    <mergeCell ref="AI22:AI23"/>
    <mergeCell ref="AJ22:AJ23"/>
    <mergeCell ref="AK22:AK23"/>
    <mergeCell ref="AL22:AL23"/>
    <mergeCell ref="AM22:AM23"/>
    <mergeCell ref="AN22:AN23"/>
    <mergeCell ref="AO22:AO23"/>
    <mergeCell ref="AP22:AP23"/>
    <mergeCell ref="R30:U30"/>
    <mergeCell ref="V30:X30"/>
    <mergeCell ref="Y30:AA30"/>
    <mergeCell ref="G31:M31"/>
    <mergeCell ref="N31:Q31"/>
    <mergeCell ref="R31:U31"/>
    <mergeCell ref="V31:X31"/>
    <mergeCell ref="B35:E35"/>
    <mergeCell ref="G35:M35"/>
    <mergeCell ref="N35:U35"/>
    <mergeCell ref="V35:X35"/>
    <mergeCell ref="Y35:AA35"/>
    <mergeCell ref="G33:M33"/>
    <mergeCell ref="N33:Q33"/>
    <mergeCell ref="R33:U33"/>
    <mergeCell ref="V33:X33"/>
    <mergeCell ref="Y33:AA33"/>
    <mergeCell ref="G34:M34"/>
    <mergeCell ref="B30:E34"/>
    <mergeCell ref="N34:Q34"/>
    <mergeCell ref="R34:U34"/>
    <mergeCell ref="V34:X34"/>
    <mergeCell ref="Y34:AA34"/>
    <mergeCell ref="Y42:AA42"/>
    <mergeCell ref="B36:E40"/>
    <mergeCell ref="G40:M40"/>
    <mergeCell ref="N40:Q40"/>
    <mergeCell ref="R40:U40"/>
    <mergeCell ref="V40:X40"/>
    <mergeCell ref="Y40:AA40"/>
    <mergeCell ref="G36:M36"/>
    <mergeCell ref="N36:Q36"/>
    <mergeCell ref="R36:U36"/>
    <mergeCell ref="V36:X36"/>
    <mergeCell ref="Y36:AA36"/>
    <mergeCell ref="G37:M37"/>
    <mergeCell ref="G38:M38"/>
    <mergeCell ref="G39:M39"/>
    <mergeCell ref="Y37:AA37"/>
    <mergeCell ref="Y38:AA38"/>
    <mergeCell ref="Y39:AA39"/>
    <mergeCell ref="N37:Q37"/>
    <mergeCell ref="N38:Q38"/>
    <mergeCell ref="N39:Q39"/>
    <mergeCell ref="R37:U37"/>
    <mergeCell ref="R38:U38"/>
    <mergeCell ref="R39:U39"/>
    <mergeCell ref="V49:X49"/>
    <mergeCell ref="Y49:AA49"/>
    <mergeCell ref="G50:M50"/>
    <mergeCell ref="N50:Q50"/>
    <mergeCell ref="R50:U50"/>
    <mergeCell ref="V50:X50"/>
    <mergeCell ref="Y50:AA50"/>
    <mergeCell ref="G51:M51"/>
    <mergeCell ref="N51:Q51"/>
    <mergeCell ref="R51:U51"/>
    <mergeCell ref="V51:X51"/>
    <mergeCell ref="Y51:AA51"/>
    <mergeCell ref="B55:E55"/>
    <mergeCell ref="G55:M55"/>
    <mergeCell ref="N55:U55"/>
    <mergeCell ref="V55:X55"/>
    <mergeCell ref="Y55:AA55"/>
    <mergeCell ref="B49:E53"/>
    <mergeCell ref="N49:Q49"/>
    <mergeCell ref="R49:U49"/>
    <mergeCell ref="B76:E76"/>
    <mergeCell ref="G76:M76"/>
    <mergeCell ref="N76:U76"/>
    <mergeCell ref="V76:X76"/>
    <mergeCell ref="Y76:AA76"/>
    <mergeCell ref="N53:Q53"/>
    <mergeCell ref="R53:U53"/>
    <mergeCell ref="V53:X53"/>
    <mergeCell ref="Y53:AA53"/>
    <mergeCell ref="G53:M53"/>
    <mergeCell ref="G52:M52"/>
    <mergeCell ref="N52:Q52"/>
    <mergeCell ref="R52:U52"/>
    <mergeCell ref="V52:X52"/>
    <mergeCell ref="Y52:AA52"/>
    <mergeCell ref="G49:M49"/>
    <mergeCell ref="B77:E81"/>
    <mergeCell ref="G77:M77"/>
    <mergeCell ref="N77:Q77"/>
    <mergeCell ref="R77:U77"/>
    <mergeCell ref="V77:X77"/>
    <mergeCell ref="Y77:AA77"/>
    <mergeCell ref="G78:M78"/>
    <mergeCell ref="N78:Q78"/>
    <mergeCell ref="R78:U78"/>
    <mergeCell ref="V78:X78"/>
    <mergeCell ref="Y78:AA78"/>
    <mergeCell ref="G80:M80"/>
    <mergeCell ref="N80:Q80"/>
    <mergeCell ref="R80:U80"/>
    <mergeCell ref="V80:X80"/>
    <mergeCell ref="Y80:AA80"/>
    <mergeCell ref="G81:M81"/>
    <mergeCell ref="N81:Q81"/>
    <mergeCell ref="R81:U81"/>
    <mergeCell ref="G79:M79"/>
    <mergeCell ref="N79:Q79"/>
    <mergeCell ref="R79:U79"/>
    <mergeCell ref="V79:X79"/>
    <mergeCell ref="Y79:AA79"/>
    <mergeCell ref="B83:E83"/>
    <mergeCell ref="G83:M83"/>
    <mergeCell ref="N83:U83"/>
    <mergeCell ref="V83:X83"/>
    <mergeCell ref="Y83:AA83"/>
    <mergeCell ref="B84:E87"/>
    <mergeCell ref="G84:M84"/>
    <mergeCell ref="N84:Q84"/>
    <mergeCell ref="R84:U84"/>
    <mergeCell ref="V84:X84"/>
    <mergeCell ref="Y84:AA84"/>
    <mergeCell ref="G85:M85"/>
    <mergeCell ref="N85:Q85"/>
    <mergeCell ref="R85:U85"/>
    <mergeCell ref="V85:X85"/>
    <mergeCell ref="Y85:AA85"/>
    <mergeCell ref="G86:M86"/>
    <mergeCell ref="N86:Q86"/>
    <mergeCell ref="R86:U86"/>
    <mergeCell ref="V86:X86"/>
    <mergeCell ref="Y86:AA86"/>
    <mergeCell ref="G87:M87"/>
    <mergeCell ref="N87:Q87"/>
    <mergeCell ref="R87:U87"/>
    <mergeCell ref="AQ6:AQ7"/>
    <mergeCell ref="AQ8:AQ9"/>
    <mergeCell ref="AQ10:AQ11"/>
    <mergeCell ref="AQ12:AQ13"/>
    <mergeCell ref="AQ14:AQ15"/>
    <mergeCell ref="AQ16:AQ17"/>
    <mergeCell ref="AQ18:AQ19"/>
    <mergeCell ref="AQ20:AQ21"/>
    <mergeCell ref="AQ24:AQ25"/>
  </mergeCells>
  <phoneticPr fontId="1"/>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sheetPr>
  <dimension ref="A1:AR323"/>
  <sheetViews>
    <sheetView topLeftCell="C3" zoomScale="60" zoomScaleNormal="60" workbookViewId="0">
      <selection activeCell="AP6" sqref="AP6:AP25"/>
    </sheetView>
  </sheetViews>
  <sheetFormatPr defaultRowHeight="22.2" x14ac:dyDescent="0.45"/>
  <cols>
    <col min="1" max="1" width="8.69921875" style="93"/>
    <col min="5" max="34" width="5.3984375" customWidth="1"/>
  </cols>
  <sheetData>
    <row r="1" spans="1:44" ht="28.8" x14ac:dyDescent="0.7">
      <c r="B1" s="2" t="s">
        <v>218</v>
      </c>
    </row>
    <row r="2" spans="1:44" ht="28.8" x14ac:dyDescent="0.7">
      <c r="B2" s="2"/>
    </row>
    <row r="3" spans="1:44" ht="27" thickBot="1" x14ac:dyDescent="0.5">
      <c r="B3" s="439" t="s">
        <v>217</v>
      </c>
      <c r="C3" s="439"/>
    </row>
    <row r="4" spans="1:44" ht="18.75" customHeight="1" x14ac:dyDescent="0.45">
      <c r="B4" s="440" t="s">
        <v>7</v>
      </c>
      <c r="C4" s="441"/>
      <c r="D4" s="442"/>
      <c r="E4" s="446" t="str">
        <f>IF(B6="","",B6)</f>
        <v/>
      </c>
      <c r="F4" s="503"/>
      <c r="G4" s="504"/>
      <c r="H4" s="452" t="str">
        <f>IF(B8="","",B8)</f>
        <v/>
      </c>
      <c r="I4" s="497"/>
      <c r="J4" s="497"/>
      <c r="K4" s="452" t="str">
        <f>IF(B10="","",B10)</f>
        <v/>
      </c>
      <c r="L4" s="497"/>
      <c r="M4" s="497"/>
      <c r="N4" s="452" t="str">
        <f>IF(B12="","",B12)</f>
        <v/>
      </c>
      <c r="O4" s="497"/>
      <c r="P4" s="497"/>
      <c r="Q4" s="452" t="str">
        <f>IF(B14="","",B14)</f>
        <v/>
      </c>
      <c r="R4" s="497"/>
      <c r="S4" s="498"/>
      <c r="T4" s="426" t="str">
        <f>IF(B16="","",B16)</f>
        <v/>
      </c>
      <c r="U4" s="501"/>
      <c r="V4" s="501"/>
      <c r="W4" s="426" t="str">
        <f>IF(B18="","",B18)</f>
        <v/>
      </c>
      <c r="X4" s="501"/>
      <c r="Y4" s="501"/>
      <c r="Z4" s="426" t="str">
        <f>IF(B20="","",B20)</f>
        <v/>
      </c>
      <c r="AA4" s="501"/>
      <c r="AB4" s="501"/>
      <c r="AC4" s="426" t="str">
        <f>IF(B22="","",B22)</f>
        <v/>
      </c>
      <c r="AD4" s="501"/>
      <c r="AE4" s="501"/>
      <c r="AF4" s="426" t="str">
        <f>IF(B24="","",B24)</f>
        <v/>
      </c>
      <c r="AG4" s="501"/>
      <c r="AH4" s="501"/>
      <c r="AI4" s="429" t="s">
        <v>8</v>
      </c>
      <c r="AJ4" s="465" t="s">
        <v>9</v>
      </c>
      <c r="AK4" s="467" t="s">
        <v>10</v>
      </c>
      <c r="AL4" s="467" t="s">
        <v>11</v>
      </c>
      <c r="AM4" s="467" t="s">
        <v>12</v>
      </c>
      <c r="AN4" s="467" t="s">
        <v>13</v>
      </c>
      <c r="AO4" s="470" t="s">
        <v>14</v>
      </c>
      <c r="AP4" s="455" t="s">
        <v>15</v>
      </c>
    </row>
    <row r="5" spans="1:44" ht="22.8" thickBot="1" x14ac:dyDescent="0.5">
      <c r="B5" s="443"/>
      <c r="C5" s="444"/>
      <c r="D5" s="445"/>
      <c r="E5" s="505"/>
      <c r="F5" s="506"/>
      <c r="G5" s="507"/>
      <c r="H5" s="499"/>
      <c r="I5" s="499"/>
      <c r="J5" s="499"/>
      <c r="K5" s="499"/>
      <c r="L5" s="499"/>
      <c r="M5" s="499"/>
      <c r="N5" s="499"/>
      <c r="O5" s="499"/>
      <c r="P5" s="499"/>
      <c r="Q5" s="499"/>
      <c r="R5" s="499"/>
      <c r="S5" s="500"/>
      <c r="T5" s="502"/>
      <c r="U5" s="502"/>
      <c r="V5" s="502"/>
      <c r="W5" s="502"/>
      <c r="X5" s="502"/>
      <c r="Y5" s="502"/>
      <c r="Z5" s="502"/>
      <c r="AA5" s="502"/>
      <c r="AB5" s="502"/>
      <c r="AC5" s="502"/>
      <c r="AD5" s="502"/>
      <c r="AE5" s="502"/>
      <c r="AF5" s="502"/>
      <c r="AG5" s="502"/>
      <c r="AH5" s="502"/>
      <c r="AI5" s="430"/>
      <c r="AJ5" s="466"/>
      <c r="AK5" s="468"/>
      <c r="AL5" s="468"/>
      <c r="AM5" s="468"/>
      <c r="AN5" s="469"/>
      <c r="AO5" s="471"/>
      <c r="AP5" s="456"/>
    </row>
    <row r="6" spans="1:44" ht="24" customHeight="1" x14ac:dyDescent="0.25">
      <c r="A6" s="517" t="s">
        <v>219</v>
      </c>
      <c r="B6" s="488"/>
      <c r="C6" s="489"/>
      <c r="D6" s="490"/>
      <c r="E6" s="457"/>
      <c r="F6" s="458"/>
      <c r="G6" s="459"/>
      <c r="H6" s="94"/>
      <c r="I6" s="95" t="str">
        <f>IF(H7="","",IF(H7=J7,"△",IF(H7&gt;=J7,"○","×")))</f>
        <v/>
      </c>
      <c r="J6" s="96"/>
      <c r="K6" s="94"/>
      <c r="L6" s="95" t="str">
        <f>IF(K7="","",IF(K7=M7,"△",IF(K7&gt;=M7,"○","×")))</f>
        <v/>
      </c>
      <c r="M6" s="96"/>
      <c r="N6" s="94"/>
      <c r="O6" s="95" t="str">
        <f>IF(N7="","",IF(N7=P7,"△",IF(N7&gt;=P7,"○","×")))</f>
        <v/>
      </c>
      <c r="P6" s="96"/>
      <c r="Q6" s="94"/>
      <c r="R6" s="95" t="str">
        <f t="shared" ref="R6:R12" si="0">IF(Q7="","",IF(Q7=S7,"△",IF(Q7&gt;=S7,"○","×")))</f>
        <v/>
      </c>
      <c r="S6" s="97"/>
      <c r="T6" s="94"/>
      <c r="U6" s="95" t="str">
        <f t="shared" ref="U6:U14" si="1">IF(T7="","",IF(T7=V7,"△",IF(T7&gt;=V7,"○","×")))</f>
        <v/>
      </c>
      <c r="V6" s="96"/>
      <c r="W6" s="94"/>
      <c r="X6" s="95" t="str">
        <f t="shared" ref="X6" si="2">IF(W7="","",IF(W7=Y7,"△",IF(W7&gt;=Y7,"○","×")))</f>
        <v/>
      </c>
      <c r="Y6" s="96"/>
      <c r="Z6" s="94"/>
      <c r="AA6" s="95" t="str">
        <f t="shared" ref="AA6:AA16" si="3">IF(Z7="","",IF(Z7=AB7,"△",IF(Z7&gt;=AB7,"○","×")))</f>
        <v/>
      </c>
      <c r="AB6" s="96"/>
      <c r="AC6" s="94"/>
      <c r="AD6" s="95" t="str">
        <f>IF(AC7="","",IF(AC7=AE7,"△",IF(AC7&gt;=AE7,"○","×")))</f>
        <v/>
      </c>
      <c r="AE6" s="96"/>
      <c r="AF6" s="94"/>
      <c r="AG6" s="95" t="str">
        <f t="shared" ref="AG6:AG16" si="4">IF(AF7="","",IF(AF7=AH7,"△",IF(AF7&gt;=AH7,"○","×")))</f>
        <v/>
      </c>
      <c r="AH6" s="96"/>
      <c r="AI6" s="461" t="str">
        <f>IF(AND($I6="",$L6="",$O6="",$U6="",$X6="",$R6="",$AA6="",$AD6="",$AG6=""),"",COUNTIF($E6:$AH6,"○"))</f>
        <v/>
      </c>
      <c r="AJ6" s="462" t="str">
        <f>IF(AND($I6="",$L6="",$O6="",$U6="",$R6="",$X6="",$AA6="",$AG6="",$AD6=""),"",COUNTIF($E6:$AH6,"△"))</f>
        <v/>
      </c>
      <c r="AK6" s="463" t="str">
        <f>IF(AND($I6="",$L6="",$O6="",$U6="",$R6="",$X6="",$AA6="",$AG6="",$AD6=""),"",COUNTIF($E6:$AH6,"×"))</f>
        <v/>
      </c>
      <c r="AL6" s="462" t="str">
        <f>IF(AI6="","",(AI6*3)+(AJ6*1))</f>
        <v/>
      </c>
      <c r="AM6" s="462" t="str">
        <f>IF(AI6="","",SUM(H7,K7,N7,Q7,T7,W7,Z7,AF7,AC7))</f>
        <v/>
      </c>
      <c r="AN6" s="464" t="str">
        <f>IF(AI6="","",SUM(J7,M7,P7,S7,V7,Y7,AB7,AE7,AH7))</f>
        <v/>
      </c>
      <c r="AO6" s="462" t="str">
        <f>IF(AI6="","",AM6-AN6)</f>
        <v/>
      </c>
      <c r="AP6" s="431" t="str">
        <f>IF(AQ6="","",RANK(AQ6,$AQ6:$AQ25,0))</f>
        <v/>
      </c>
      <c r="AQ6" s="304" t="str">
        <f>IF(AO6="","",$AI6*100+$AL6*10+AM6)</f>
        <v/>
      </c>
    </row>
    <row r="7" spans="1:44" ht="24" customHeight="1" x14ac:dyDescent="0.25">
      <c r="A7" s="517"/>
      <c r="B7" s="491"/>
      <c r="C7" s="492"/>
      <c r="D7" s="493"/>
      <c r="E7" s="460"/>
      <c r="F7" s="400"/>
      <c r="G7" s="401"/>
      <c r="H7" s="98" t="str">
        <f>IF(G9="","",G9)</f>
        <v/>
      </c>
      <c r="I7" s="99" t="s">
        <v>16</v>
      </c>
      <c r="J7" s="100" t="str">
        <f>IF(E9="","",E9)</f>
        <v/>
      </c>
      <c r="K7" s="98" t="str">
        <f>IF(G11="","",G11)</f>
        <v/>
      </c>
      <c r="L7" s="99" t="s">
        <v>16</v>
      </c>
      <c r="M7" s="100" t="str">
        <f>IF(E11="","",E11)</f>
        <v/>
      </c>
      <c r="N7" s="98" t="str">
        <f>IF(G13="","",G13)</f>
        <v/>
      </c>
      <c r="O7" s="99" t="s">
        <v>16</v>
      </c>
      <c r="P7" s="100" t="str">
        <f>IF(E13="","",E13)</f>
        <v/>
      </c>
      <c r="Q7" s="98" t="str">
        <f>IF(G15="","",G15)</f>
        <v/>
      </c>
      <c r="R7" s="99" t="s">
        <v>16</v>
      </c>
      <c r="S7" s="99" t="str">
        <f>IF(E15="","",E15)</f>
        <v/>
      </c>
      <c r="T7" s="98" t="str">
        <f>IF(G17="","",G17)</f>
        <v/>
      </c>
      <c r="U7" s="99" t="s">
        <v>16</v>
      </c>
      <c r="V7" s="100" t="str">
        <f>IF(E17="","",E17)</f>
        <v/>
      </c>
      <c r="W7" s="98" t="str">
        <f>IF(G19="","",G19)</f>
        <v/>
      </c>
      <c r="X7" s="99" t="s">
        <v>16</v>
      </c>
      <c r="Y7" s="100" t="str">
        <f>IF(E19="","",E19)</f>
        <v/>
      </c>
      <c r="Z7" s="98" t="str">
        <f>IF(G21="","",G21)</f>
        <v/>
      </c>
      <c r="AA7" s="99" t="s">
        <v>16</v>
      </c>
      <c r="AB7" s="100" t="str">
        <f>IF(E21="","",E21)</f>
        <v/>
      </c>
      <c r="AC7" s="98" t="str">
        <f>IF(J21="","",J21)</f>
        <v/>
      </c>
      <c r="AD7" s="99" t="s">
        <v>16</v>
      </c>
      <c r="AE7" s="100" t="str">
        <f>IF(H21="","",H21)</f>
        <v/>
      </c>
      <c r="AF7" s="98" t="str">
        <f>IF(G25="","",G25)</f>
        <v/>
      </c>
      <c r="AG7" s="99" t="s">
        <v>16</v>
      </c>
      <c r="AH7" s="100" t="str">
        <f>IF(E25="","",E25)</f>
        <v/>
      </c>
      <c r="AI7" s="420"/>
      <c r="AJ7" s="411"/>
      <c r="AK7" s="423"/>
      <c r="AL7" s="405"/>
      <c r="AM7" s="405"/>
      <c r="AN7" s="496"/>
      <c r="AO7" s="405"/>
      <c r="AP7" s="425"/>
      <c r="AQ7" s="304"/>
    </row>
    <row r="8" spans="1:44" ht="24" customHeight="1" x14ac:dyDescent="0.25">
      <c r="A8" s="517" t="s">
        <v>220</v>
      </c>
      <c r="B8" s="477"/>
      <c r="C8" s="508"/>
      <c r="D8" s="509"/>
      <c r="E8" s="4"/>
      <c r="F8" s="5" t="str">
        <f>IF(E9="","",IF(E9=G9,"△",IF(E9&gt;=G9,"○","×")))</f>
        <v/>
      </c>
      <c r="G8" s="6"/>
      <c r="H8" s="377"/>
      <c r="I8" s="378"/>
      <c r="J8" s="379"/>
      <c r="K8" s="101"/>
      <c r="L8" s="102" t="str">
        <f>IF(K9="","",IF(K9=M9,"△",IF(K9&gt;=M9,"○","×")))</f>
        <v/>
      </c>
      <c r="M8" s="103"/>
      <c r="N8" s="101"/>
      <c r="O8" s="102" t="str">
        <f>IF(N9="","",IF(N9=P9,"△",IF(N9&gt;=P9,"○","×")))</f>
        <v/>
      </c>
      <c r="P8" s="103"/>
      <c r="Q8" s="101"/>
      <c r="R8" s="102" t="str">
        <f t="shared" si="0"/>
        <v/>
      </c>
      <c r="S8" s="104"/>
      <c r="T8" s="101"/>
      <c r="U8" s="102" t="str">
        <f t="shared" si="1"/>
        <v/>
      </c>
      <c r="V8" s="103"/>
      <c r="W8" s="101"/>
      <c r="X8" s="102" t="str">
        <f t="shared" ref="X8" si="5">IF(W9="","",IF(W9=Y9,"△",IF(W9&gt;=Y9,"○","×")))</f>
        <v/>
      </c>
      <c r="Y8" s="103"/>
      <c r="Z8" s="101"/>
      <c r="AA8" s="102" t="str">
        <f t="shared" si="3"/>
        <v/>
      </c>
      <c r="AB8" s="103"/>
      <c r="AC8" s="101"/>
      <c r="AD8" s="102" t="str">
        <f t="shared" ref="AD8" si="6">IF(AC9="","",IF(AC9=AE9,"△",IF(AC9&gt;=AE9,"○","×")))</f>
        <v/>
      </c>
      <c r="AE8" s="103"/>
      <c r="AF8" s="101"/>
      <c r="AG8" s="102" t="str">
        <f t="shared" si="4"/>
        <v/>
      </c>
      <c r="AH8" s="103"/>
      <c r="AI8" s="485" t="str">
        <f>IF(AND($F8="",$L8="",$O8="",$U8="",$X8="",$R8="",$AA8="",$AD8="",$AG8=""),"",COUNTIF($E8:$AH8,"○"))</f>
        <v/>
      </c>
      <c r="AJ8" s="421" t="str">
        <f>IF(AND($F8="",$L8="",$O8="",$U8="",$R8="",$X8="",$AA8="",$AG8="",$AD8=""),"",COUNTIF($E8:$AH8,"△"))</f>
        <v/>
      </c>
      <c r="AK8" s="389" t="str">
        <f>IF(AND($F8="",$L8="",$O8="",$U8="",$R8="",$X8="",$AA8="",$AG8="",$AD8=""),"",COUNTIF($E8:$AH8,"×"))</f>
        <v/>
      </c>
      <c r="AL8" s="389" t="str">
        <f>IF(AI8="","",(AI8*3)+(AJ8*1))</f>
        <v/>
      </c>
      <c r="AM8" s="385" t="str">
        <f>IF(AI8="","",SUM(E9,K9,N9,Q9,T9,W9,Z9,AF9,AC9))</f>
        <v/>
      </c>
      <c r="AN8" s="385" t="str">
        <f>IF(AI8="","",SUM(G9,M9,P9,S9,V9,Y9,AB9,AE9,AH9))</f>
        <v/>
      </c>
      <c r="AO8" s="389" t="str">
        <f>IF(AI8="","",AM8-AN8)</f>
        <v/>
      </c>
      <c r="AP8" s="369" t="str">
        <f>IF(AQ8="","",RANK(AQ8,$AQ6:$AQ25,0))</f>
        <v/>
      </c>
      <c r="AQ8" s="304" t="str">
        <f>IF(AO8="","",$AI8*100+$AL8*10+AM8)</f>
        <v/>
      </c>
    </row>
    <row r="9" spans="1:44" ht="24" customHeight="1" x14ac:dyDescent="0.25">
      <c r="A9" s="517"/>
      <c r="B9" s="510"/>
      <c r="C9" s="511"/>
      <c r="D9" s="512"/>
      <c r="E9" s="138"/>
      <c r="F9" s="8" t="s">
        <v>16</v>
      </c>
      <c r="G9" s="139"/>
      <c r="H9" s="399"/>
      <c r="I9" s="400"/>
      <c r="J9" s="401"/>
      <c r="K9" s="98" t="str">
        <f>IF(J11="","",J11)</f>
        <v/>
      </c>
      <c r="L9" s="99" t="s">
        <v>16</v>
      </c>
      <c r="M9" s="100" t="str">
        <f>IF(H11="","",H11)</f>
        <v/>
      </c>
      <c r="N9" s="98" t="str">
        <f>IF(J13="","",J13)</f>
        <v/>
      </c>
      <c r="O9" s="99" t="s">
        <v>16</v>
      </c>
      <c r="P9" s="100" t="str">
        <f>IF(H13="","",H13)</f>
        <v/>
      </c>
      <c r="Q9" s="98" t="str">
        <f>IF(J15="","",J15)</f>
        <v/>
      </c>
      <c r="R9" s="99" t="s">
        <v>16</v>
      </c>
      <c r="S9" s="99" t="str">
        <f>IF(H15="","",H15)</f>
        <v/>
      </c>
      <c r="T9" s="98" t="str">
        <f>IF(J17="","",J17)</f>
        <v/>
      </c>
      <c r="U9" s="99" t="s">
        <v>16</v>
      </c>
      <c r="V9" s="100" t="str">
        <f>IF(H17="","",H17)</f>
        <v/>
      </c>
      <c r="W9" s="98" t="str">
        <f>IF(J19="","",J19)</f>
        <v/>
      </c>
      <c r="X9" s="99" t="s">
        <v>16</v>
      </c>
      <c r="Y9" s="100" t="str">
        <f>IF(H19="","",H19)</f>
        <v/>
      </c>
      <c r="Z9" s="98" t="str">
        <f>IF(J21="","",J21)</f>
        <v/>
      </c>
      <c r="AA9" s="99" t="s">
        <v>16</v>
      </c>
      <c r="AB9" s="100" t="str">
        <f>IF(H21="","",H21)</f>
        <v/>
      </c>
      <c r="AC9" s="98" t="str">
        <f>IF(M21="","",M21)</f>
        <v/>
      </c>
      <c r="AD9" s="99" t="s">
        <v>16</v>
      </c>
      <c r="AE9" s="100" t="str">
        <f>IF(K21="","",K21)</f>
        <v/>
      </c>
      <c r="AF9" s="98" t="str">
        <f>IF(J25="","",J25)</f>
        <v/>
      </c>
      <c r="AG9" s="99" t="s">
        <v>16</v>
      </c>
      <c r="AH9" s="100" t="str">
        <f>IF(H25="","",H25)</f>
        <v/>
      </c>
      <c r="AI9" s="487"/>
      <c r="AJ9" s="405"/>
      <c r="AK9" s="411"/>
      <c r="AL9" s="411"/>
      <c r="AM9" s="403"/>
      <c r="AN9" s="403"/>
      <c r="AO9" s="411"/>
      <c r="AP9" s="415"/>
      <c r="AQ9" s="304"/>
    </row>
    <row r="10" spans="1:44" ht="24" customHeight="1" x14ac:dyDescent="0.25">
      <c r="A10" s="517" t="s">
        <v>221</v>
      </c>
      <c r="B10" s="477"/>
      <c r="C10" s="494"/>
      <c r="D10" s="495"/>
      <c r="E10" s="4"/>
      <c r="F10" s="5" t="str">
        <f>IF(E11="","",IF(E11=G11,"△",IF(E11&gt;=G11,"○","×")))</f>
        <v/>
      </c>
      <c r="G10" s="143"/>
      <c r="H10" s="144"/>
      <c r="I10" s="142" t="str">
        <f>IF(H11="","",IF(H11=J11,"△",IF(H11&gt;=J11,"○","×")))</f>
        <v/>
      </c>
      <c r="J10" s="143"/>
      <c r="K10" s="377"/>
      <c r="L10" s="378"/>
      <c r="M10" s="379"/>
      <c r="N10" s="101"/>
      <c r="O10" s="102" t="str">
        <f>IF(N11="","",IF(N11=P11,"△",IF(N11&gt;=P11,"○","×")))</f>
        <v/>
      </c>
      <c r="P10" s="103"/>
      <c r="Q10" s="101"/>
      <c r="R10" s="102" t="str">
        <f t="shared" si="0"/>
        <v/>
      </c>
      <c r="S10" s="104"/>
      <c r="T10" s="101"/>
      <c r="U10" s="102" t="str">
        <f t="shared" si="1"/>
        <v/>
      </c>
      <c r="V10" s="103"/>
      <c r="W10" s="101"/>
      <c r="X10" s="102" t="str">
        <f t="shared" ref="X10" si="7">IF(W11="","",IF(W11=Y11,"△",IF(W11&gt;=Y11,"○","×")))</f>
        <v/>
      </c>
      <c r="Y10" s="103"/>
      <c r="Z10" s="101"/>
      <c r="AA10" s="102" t="str">
        <f t="shared" si="3"/>
        <v/>
      </c>
      <c r="AB10" s="103"/>
      <c r="AC10" s="101"/>
      <c r="AD10" s="102" t="str">
        <f t="shared" ref="AD10" si="8">IF(AC11="","",IF(AC11=AE11,"△",IF(AC11&gt;=AE11,"○","×")))</f>
        <v/>
      </c>
      <c r="AE10" s="103"/>
      <c r="AF10" s="101"/>
      <c r="AG10" s="102" t="str">
        <f t="shared" si="4"/>
        <v/>
      </c>
      <c r="AH10" s="103"/>
      <c r="AI10" s="485" t="str">
        <f>IF(AND($F10="",$I10="",$O10="",$U10="",$X10="",$R10="",$AA10="",$AD10="",$AG10=""),"",COUNTIF($E10:$AH10,"○"))</f>
        <v/>
      </c>
      <c r="AJ10" s="385" t="str">
        <f>IF(AND($F10="",$I10="",$O10="",$U10="",$R10="",$X10="",$AA10="",$AG10="",$AD10=""),"",COUNTIF($E10:$AH10,"△"))</f>
        <v/>
      </c>
      <c r="AK10" s="389" t="str">
        <f>IF(AND($F10="",$I10="",$O10="",$U10="",$R10="",$X10="",$AA10="",$AG10="",$AD10=""),"",COUNTIF($E10:$AH10,"×"))</f>
        <v/>
      </c>
      <c r="AL10" s="421" t="str">
        <f>IF(AI10="","",(AI10*3)+(AJ10*1))</f>
        <v/>
      </c>
      <c r="AM10" s="385" t="str">
        <f>IF(AI10="","",SUM(H11,E11,N11,Q11,T11,W11,Z11,AF11,AC11))</f>
        <v/>
      </c>
      <c r="AN10" s="385" t="str">
        <f>IF(AI10="","",SUM(J11,G11,P11,S11,V11,Y11,AB11,AE11,AH11))</f>
        <v/>
      </c>
      <c r="AO10" s="421" t="str">
        <f>IF(AI10="","",AM10-AN10)</f>
        <v/>
      </c>
      <c r="AP10" s="424" t="str">
        <f>IF(AQ10="","",RANK(AQ10,$AQ6:$AQ25,0))</f>
        <v/>
      </c>
      <c r="AQ10" s="304" t="str">
        <f>IF(AO10="","",$AI10*100+$AL10*10+AM10)</f>
        <v/>
      </c>
    </row>
    <row r="11" spans="1:44" ht="24" customHeight="1" x14ac:dyDescent="0.25">
      <c r="A11" s="517"/>
      <c r="B11" s="491"/>
      <c r="C11" s="492"/>
      <c r="D11" s="493"/>
      <c r="E11" s="7"/>
      <c r="F11" s="8" t="s">
        <v>16</v>
      </c>
      <c r="G11" s="9"/>
      <c r="H11" s="11"/>
      <c r="I11" s="8" t="s">
        <v>16</v>
      </c>
      <c r="J11" s="9"/>
      <c r="K11" s="399"/>
      <c r="L11" s="400"/>
      <c r="M11" s="401"/>
      <c r="N11" s="98" t="str">
        <f>IF(M13="","",M13)</f>
        <v/>
      </c>
      <c r="O11" s="99" t="s">
        <v>16</v>
      </c>
      <c r="P11" s="100" t="str">
        <f>IF(K13="","",K13)</f>
        <v/>
      </c>
      <c r="Q11" s="98" t="str">
        <f>IF(M15="","",M15)</f>
        <v/>
      </c>
      <c r="R11" s="99" t="s">
        <v>16</v>
      </c>
      <c r="S11" s="99" t="str">
        <f>IF(K15="","",K15)</f>
        <v/>
      </c>
      <c r="T11" s="98" t="str">
        <f>IF(M17="","",M17)</f>
        <v/>
      </c>
      <c r="U11" s="99" t="s">
        <v>16</v>
      </c>
      <c r="V11" s="100" t="str">
        <f>IF(K17="","",K17)</f>
        <v/>
      </c>
      <c r="W11" s="98" t="str">
        <f>IF(M19="","",M19)</f>
        <v/>
      </c>
      <c r="X11" s="99" t="s">
        <v>16</v>
      </c>
      <c r="Y11" s="100" t="str">
        <f>IF(K19="","",K19)</f>
        <v/>
      </c>
      <c r="Z11" s="98" t="str">
        <f>IF(M21="","",M21)</f>
        <v/>
      </c>
      <c r="AA11" s="99" t="s">
        <v>16</v>
      </c>
      <c r="AB11" s="100" t="str">
        <f>IF(K21="","",K21)</f>
        <v/>
      </c>
      <c r="AC11" s="98" t="str">
        <f>IF(P21="","",P21)</f>
        <v/>
      </c>
      <c r="AD11" s="99" t="s">
        <v>16</v>
      </c>
      <c r="AE11" s="100" t="str">
        <f>IF(N21="","",N21)</f>
        <v/>
      </c>
      <c r="AF11" s="98" t="str">
        <f>IF(M25="","",M25)</f>
        <v/>
      </c>
      <c r="AG11" s="99" t="s">
        <v>16</v>
      </c>
      <c r="AH11" s="100" t="str">
        <f>IF(K25="","",K25)</f>
        <v/>
      </c>
      <c r="AI11" s="487"/>
      <c r="AJ11" s="403"/>
      <c r="AK11" s="411"/>
      <c r="AL11" s="405"/>
      <c r="AM11" s="403"/>
      <c r="AN11" s="403"/>
      <c r="AO11" s="405"/>
      <c r="AP11" s="425"/>
      <c r="AQ11" s="304"/>
    </row>
    <row r="12" spans="1:44" ht="24" customHeight="1" x14ac:dyDescent="0.25">
      <c r="A12" s="517" t="s">
        <v>222</v>
      </c>
      <c r="B12" s="477"/>
      <c r="C12" s="494"/>
      <c r="D12" s="495"/>
      <c r="E12" s="150"/>
      <c r="F12" s="140" t="str">
        <f>IF(E13="","",IF(E13=G13,"△",IF(E13&gt;=G13,"○","×")))</f>
        <v/>
      </c>
      <c r="G12" s="147"/>
      <c r="H12" s="151"/>
      <c r="I12" s="140" t="str">
        <f>IF(H13="","",IF(H13=J13,"△",IF(H13&gt;=J13,"○","×")))</f>
        <v/>
      </c>
      <c r="J12" s="147"/>
      <c r="K12" s="15"/>
      <c r="L12" s="13" t="str">
        <f>IF(K13="","",IF(K13=M13,"△",IF(K13&gt;=M13,"○","×")))</f>
        <v/>
      </c>
      <c r="M12" s="14"/>
      <c r="N12" s="377"/>
      <c r="O12" s="378"/>
      <c r="P12" s="379"/>
      <c r="Q12" s="101"/>
      <c r="R12" s="102" t="str">
        <f t="shared" si="0"/>
        <v/>
      </c>
      <c r="S12" s="104"/>
      <c r="T12" s="101"/>
      <c r="U12" s="102" t="str">
        <f t="shared" si="1"/>
        <v/>
      </c>
      <c r="V12" s="103"/>
      <c r="W12" s="101"/>
      <c r="X12" s="102" t="str">
        <f t="shared" ref="X12" si="9">IF(W13="","",IF(W13=Y13,"△",IF(W13&gt;=Y13,"○","×")))</f>
        <v/>
      </c>
      <c r="Y12" s="103"/>
      <c r="Z12" s="101"/>
      <c r="AA12" s="102" t="str">
        <f t="shared" si="3"/>
        <v/>
      </c>
      <c r="AB12" s="103"/>
      <c r="AC12" s="101"/>
      <c r="AD12" s="102" t="str">
        <f t="shared" ref="AD12" si="10">IF(AC13="","",IF(AC13=AE13,"△",IF(AC13&gt;=AE13,"○","×")))</f>
        <v/>
      </c>
      <c r="AE12" s="103"/>
      <c r="AF12" s="101"/>
      <c r="AG12" s="102" t="str">
        <f t="shared" si="4"/>
        <v/>
      </c>
      <c r="AH12" s="103"/>
      <c r="AI12" s="485" t="str">
        <f>IF(AND($F12="",$L12="",$I12="",$U12="",$X12="",$R12="",$AA12="",$AD12="",$AG12=""),"",COUNTIF($E12:$AH12,"○"))</f>
        <v/>
      </c>
      <c r="AJ12" s="385" t="str">
        <f>IF(AND($F12="",$L12="",$I12="",$U12="",$R12="",$X12="",$AA12="",$AG12="",$AD12=""),"",COUNTIF($E12:$AH12,"△"))</f>
        <v/>
      </c>
      <c r="AK12" s="389" t="str">
        <f>IF(AND($F12="",$I12="",$L12="",$U12="",$R12="",$X12="",$AA12="",$AG12="",$AD12=""),"",COUNTIF($E12:$AH12,"×"))</f>
        <v/>
      </c>
      <c r="AL12" s="389" t="str">
        <f>IF(AI12="","",(AI12*3)+(AJ12*1))</f>
        <v/>
      </c>
      <c r="AM12" s="385" t="str">
        <f>IF(AI12="","",SUM(H13,K13,E13,Q13,T13,W13,Z13,AF13,AC13))</f>
        <v/>
      </c>
      <c r="AN12" s="385" t="str">
        <f>IF(AI12="","",SUM(J13,M13,G13,S13,V13,Y13,AB13,AE13,AH13))</f>
        <v/>
      </c>
      <c r="AO12" s="389" t="str">
        <f>IF(AI12="","",AM12-AN12)</f>
        <v/>
      </c>
      <c r="AP12" s="369" t="str">
        <f>IF(AQ12="","",RANK(AQ12,$AQ6:$AQ25,0))</f>
        <v/>
      </c>
      <c r="AQ12" s="304" t="str">
        <f>IF(AO12="","",$AI12*100+$AL12*10+AM12)</f>
        <v/>
      </c>
    </row>
    <row r="13" spans="1:44" ht="24" customHeight="1" x14ac:dyDescent="0.25">
      <c r="A13" s="517"/>
      <c r="B13" s="491"/>
      <c r="C13" s="492"/>
      <c r="D13" s="493"/>
      <c r="E13" s="7"/>
      <c r="F13" s="8" t="s">
        <v>16</v>
      </c>
      <c r="G13" s="9"/>
      <c r="H13" s="11"/>
      <c r="I13" s="8" t="s">
        <v>16</v>
      </c>
      <c r="J13" s="9"/>
      <c r="K13" s="11"/>
      <c r="L13" s="8" t="s">
        <v>16</v>
      </c>
      <c r="M13" s="9"/>
      <c r="N13" s="399"/>
      <c r="O13" s="400"/>
      <c r="P13" s="401"/>
      <c r="Q13" s="98" t="str">
        <f>IF(P15="","",P15)</f>
        <v/>
      </c>
      <c r="R13" s="99" t="s">
        <v>16</v>
      </c>
      <c r="S13" s="99" t="str">
        <f>IF(N15="","",N15)</f>
        <v/>
      </c>
      <c r="T13" s="98" t="str">
        <f>IF(P17="","",P17)</f>
        <v/>
      </c>
      <c r="U13" s="99" t="s">
        <v>16</v>
      </c>
      <c r="V13" s="100" t="str">
        <f>IF(N17="","",N17)</f>
        <v/>
      </c>
      <c r="W13" s="98" t="str">
        <f>IF(P19="","",P19)</f>
        <v/>
      </c>
      <c r="X13" s="99" t="s">
        <v>16</v>
      </c>
      <c r="Y13" s="100" t="str">
        <f>IF(Q17="","",Q17)</f>
        <v/>
      </c>
      <c r="Z13" s="98" t="str">
        <f>IF(P21="","",P21)</f>
        <v/>
      </c>
      <c r="AA13" s="99" t="s">
        <v>16</v>
      </c>
      <c r="AB13" s="100" t="str">
        <f>IF(N21="","",N21)</f>
        <v/>
      </c>
      <c r="AC13" s="98" t="str">
        <f>IF(S21="","",S21)</f>
        <v/>
      </c>
      <c r="AD13" s="99" t="s">
        <v>16</v>
      </c>
      <c r="AE13" s="100" t="str">
        <f>IF(Q21="","",Q21)</f>
        <v/>
      </c>
      <c r="AF13" s="98" t="str">
        <f>IF(P25="","",P25)</f>
        <v/>
      </c>
      <c r="AG13" s="99" t="s">
        <v>16</v>
      </c>
      <c r="AH13" s="100" t="str">
        <f>IF(N25="","",N25)</f>
        <v/>
      </c>
      <c r="AI13" s="487"/>
      <c r="AJ13" s="403"/>
      <c r="AK13" s="411"/>
      <c r="AL13" s="411"/>
      <c r="AM13" s="403"/>
      <c r="AN13" s="403"/>
      <c r="AO13" s="411"/>
      <c r="AP13" s="415"/>
      <c r="AQ13" s="304"/>
    </row>
    <row r="14" spans="1:44" ht="24" customHeight="1" x14ac:dyDescent="0.25">
      <c r="A14" s="517" t="s">
        <v>223</v>
      </c>
      <c r="B14" s="477"/>
      <c r="C14" s="494"/>
      <c r="D14" s="495"/>
      <c r="E14" s="12"/>
      <c r="F14" s="13" t="str">
        <f>IF(E15="","",IF(E15=G15,"△",IF(E15&gt;=G15,"○","×")))</f>
        <v/>
      </c>
      <c r="G14" s="147"/>
      <c r="H14" s="151"/>
      <c r="I14" s="140" t="str">
        <f>IF(H15="","",IF(H15=J15,"△",IF(H15&gt;=J15,"○","×")))</f>
        <v/>
      </c>
      <c r="J14" s="147"/>
      <c r="K14" s="151"/>
      <c r="L14" s="140" t="str">
        <f>IF(K15="","",IF(K15=M15,"△",IF(K15&gt;=M15,"○","×")))</f>
        <v/>
      </c>
      <c r="M14" s="147"/>
      <c r="N14" s="151"/>
      <c r="O14" s="140" t="str">
        <f>IF(N15="","",IF(N15=P15,"△",IF(N15&gt;=P15,"○","×")))</f>
        <v/>
      </c>
      <c r="P14" s="147"/>
      <c r="Q14" s="377"/>
      <c r="R14" s="378"/>
      <c r="S14" s="378"/>
      <c r="T14" s="105"/>
      <c r="U14" s="106" t="str">
        <f t="shared" si="1"/>
        <v/>
      </c>
      <c r="V14" s="107"/>
      <c r="W14" s="105"/>
      <c r="X14" s="106" t="str">
        <f t="shared" ref="X14" si="11">IF(W15="","",IF(W15=Y15,"△",IF(W15&gt;=Y15,"○","×")))</f>
        <v/>
      </c>
      <c r="Y14" s="107"/>
      <c r="Z14" s="105"/>
      <c r="AA14" s="106" t="str">
        <f t="shared" si="3"/>
        <v/>
      </c>
      <c r="AB14" s="107"/>
      <c r="AC14" s="105"/>
      <c r="AD14" s="106" t="str">
        <f t="shared" ref="AD14" si="12">IF(AC15="","",IF(AC15=AE15,"△",IF(AC15&gt;=AE15,"○","×")))</f>
        <v/>
      </c>
      <c r="AE14" s="107"/>
      <c r="AF14" s="105"/>
      <c r="AG14" s="106" t="str">
        <f t="shared" si="4"/>
        <v/>
      </c>
      <c r="AH14" s="107"/>
      <c r="AI14" s="485" t="str">
        <f>IF(AND($F14="",$L14="",$O14="",$U14="",$X14="",$I14="",$AA14="",$AD14="",$AG14=""),"",COUNTIF($E14:$AH14,"○"))</f>
        <v/>
      </c>
      <c r="AJ14" s="385" t="str">
        <f>IF(AND($F14="",$L14="",$O14="",$U14="",$I14="",$X14="",$AA14="",$AG14="",$AD14=""),"",COUNTIF($E14:$AH14,"△"))</f>
        <v/>
      </c>
      <c r="AK14" s="389" t="str">
        <f>IF(AND($F14="",$I14="",$O14="",$U14="",$L14="",$X14="",$AA14="",$AG14="",$AD14=""),"",COUNTIF($E14:$AH14,"×"))</f>
        <v/>
      </c>
      <c r="AL14" s="389" t="str">
        <f>IF(AI14="","",(AI14*3)+(AJ14*1))</f>
        <v/>
      </c>
      <c r="AM14" s="385" t="str">
        <f>IF(AI14="","",SUM(H15,K15,N15,E15,T15,W15,Z15,AF15,AC15))</f>
        <v/>
      </c>
      <c r="AN14" s="385" t="str">
        <f>IF(AI14="","",SUM(J15,M15,P15,G15,V15,Y15,AB15,AE15,AH15))</f>
        <v/>
      </c>
      <c r="AO14" s="389" t="str">
        <f>IF(AI14="","",AM14-AN14)</f>
        <v/>
      </c>
      <c r="AP14" s="369" t="str">
        <f>IF(AQ14="","",RANK(AQ14,$AQ6:$AQ25,0))</f>
        <v/>
      </c>
      <c r="AQ14" s="304" t="str">
        <f>IF(AO14="","",$AI14*100+$AL14*10+AM14)</f>
        <v/>
      </c>
      <c r="AR14" s="515"/>
    </row>
    <row r="15" spans="1:44" ht="24" customHeight="1" x14ac:dyDescent="0.25">
      <c r="A15" s="517"/>
      <c r="B15" s="491"/>
      <c r="C15" s="492"/>
      <c r="D15" s="493"/>
      <c r="E15" s="7"/>
      <c r="F15" s="8" t="s">
        <v>16</v>
      </c>
      <c r="G15" s="9"/>
      <c r="H15" s="11"/>
      <c r="I15" s="8" t="s">
        <v>16</v>
      </c>
      <c r="J15" s="9"/>
      <c r="K15" s="11"/>
      <c r="L15" s="8" t="s">
        <v>16</v>
      </c>
      <c r="M15" s="9"/>
      <c r="N15" s="11"/>
      <c r="O15" s="141" t="s">
        <v>16</v>
      </c>
      <c r="P15" s="9"/>
      <c r="Q15" s="399"/>
      <c r="R15" s="400"/>
      <c r="S15" s="400"/>
      <c r="T15" s="98" t="str">
        <f>IF(S17="","",S17)</f>
        <v/>
      </c>
      <c r="U15" s="99" t="s">
        <v>16</v>
      </c>
      <c r="V15" s="100" t="str">
        <f>IF(Q17="","",Q17)</f>
        <v/>
      </c>
      <c r="W15" s="98" t="str">
        <f>IF(S19="","",S19)</f>
        <v/>
      </c>
      <c r="X15" s="99" t="s">
        <v>16</v>
      </c>
      <c r="Y15" s="100" t="str">
        <f>IF(Q19="","",Q19)</f>
        <v/>
      </c>
      <c r="Z15" s="98" t="str">
        <f>IF(S21="","",S21)</f>
        <v/>
      </c>
      <c r="AA15" s="99" t="s">
        <v>16</v>
      </c>
      <c r="AB15" s="100" t="str">
        <f>IF(Q21="","",Q21)</f>
        <v/>
      </c>
      <c r="AC15" s="98" t="str">
        <f>IF(V21="","",V21)</f>
        <v/>
      </c>
      <c r="AD15" s="99" t="s">
        <v>16</v>
      </c>
      <c r="AE15" s="100" t="str">
        <f>IF(T21="","",T21)</f>
        <v/>
      </c>
      <c r="AF15" s="98" t="str">
        <f>IF(S25="","",S25)</f>
        <v/>
      </c>
      <c r="AG15" s="99" t="s">
        <v>16</v>
      </c>
      <c r="AH15" s="100" t="str">
        <f>IF(Q25="","",Q25)</f>
        <v/>
      </c>
      <c r="AI15" s="487"/>
      <c r="AJ15" s="403"/>
      <c r="AK15" s="411"/>
      <c r="AL15" s="411"/>
      <c r="AM15" s="403"/>
      <c r="AN15" s="403"/>
      <c r="AO15" s="411"/>
      <c r="AP15" s="415"/>
      <c r="AQ15" s="304"/>
      <c r="AR15" s="516"/>
    </row>
    <row r="16" spans="1:44" ht="24" customHeight="1" x14ac:dyDescent="0.25">
      <c r="A16" s="517" t="s">
        <v>224</v>
      </c>
      <c r="B16" s="477"/>
      <c r="C16" s="494"/>
      <c r="D16" s="495"/>
      <c r="E16" s="4"/>
      <c r="F16" s="5" t="str">
        <f>IF(E17="","",IF(E17=G17,"△",IF(E17&gt;=G17,"○","×")))</f>
        <v/>
      </c>
      <c r="G16" s="143"/>
      <c r="H16" s="144"/>
      <c r="I16" s="142" t="str">
        <f>IF(H17="","",IF(H17=J17,"△",IF(H17&gt;=J17,"○","×")))</f>
        <v/>
      </c>
      <c r="J16" s="143"/>
      <c r="K16" s="144"/>
      <c r="L16" s="142" t="str">
        <f>IF(K17="","",IF(K17=M17,"△",IF(K17&gt;=M17,"○","×")))</f>
        <v/>
      </c>
      <c r="M16" s="143"/>
      <c r="N16" s="144"/>
      <c r="O16" s="142" t="str">
        <f>IF(N17="","",IF(N17=P17,"△",IF(N17&gt;=P17,"○","×")))</f>
        <v/>
      </c>
      <c r="P16" s="143"/>
      <c r="Q16" s="144"/>
      <c r="R16" s="142" t="str">
        <f>IF(Q17="","",IF(Q17=S17,"△",IF(Q17&gt;=S17,"○","×")))</f>
        <v/>
      </c>
      <c r="S16" s="145"/>
      <c r="T16" s="406"/>
      <c r="U16" s="407"/>
      <c r="V16" s="408"/>
      <c r="W16" s="105"/>
      <c r="X16" s="106" t="str">
        <f t="shared" ref="X16" si="13">IF(W17="","",IF(W17=Y17,"△",IF(W17&gt;=Y17,"○","×")))</f>
        <v/>
      </c>
      <c r="Y16" s="107"/>
      <c r="Z16" s="101"/>
      <c r="AA16" s="102" t="str">
        <f t="shared" si="3"/>
        <v/>
      </c>
      <c r="AB16" s="103"/>
      <c r="AC16" s="101"/>
      <c r="AD16" s="102" t="str">
        <f t="shared" ref="AD16" si="14">IF(AC17="","",IF(AC17=AE17,"△",IF(AC17&gt;=AE17,"○","×")))</f>
        <v/>
      </c>
      <c r="AE16" s="103"/>
      <c r="AF16" s="101"/>
      <c r="AG16" s="102" t="str">
        <f t="shared" si="4"/>
        <v/>
      </c>
      <c r="AH16" s="103"/>
      <c r="AI16" s="485" t="str">
        <f>IF(AND($F16="",$L16="",$O16="",$I16="",$X16="",$R16="",$AA16="",$AD16="",$AG16=""),"",COUNTIF($E16:$AH16,"○"))</f>
        <v/>
      </c>
      <c r="AJ16" s="385" t="str">
        <f>IF(AND($F16="",$L16="",$O16="",$I16="",$R16="",$X16="",$AA16="",$AG16="",$AD16=""),"",COUNTIF($E16:$AH16,"△"))</f>
        <v/>
      </c>
      <c r="AK16" s="389" t="str">
        <f>IF(AND($F16="",$I16="",$O16="",$L16="",$R16="",$X16="",$AA16="",$AG16="",$AD16=""),"",COUNTIF($E16:$AH16,"×"))</f>
        <v/>
      </c>
      <c r="AL16" s="421" t="str">
        <f>IF(AI16="","",(AI16*3)+(AJ16*1))</f>
        <v/>
      </c>
      <c r="AM16" s="385" t="str">
        <f>IF(AI16="","",SUM(H17,K17,N17,Q17,E17,W17,Z17,AF17,AC17))</f>
        <v/>
      </c>
      <c r="AN16" s="385" t="str">
        <f>IF(AI16="","",SUM(J17,M17,P17,S17,G17,Y17,AB17,AE17,AH17))</f>
        <v/>
      </c>
      <c r="AO16" s="421" t="str">
        <f>IF(AI16="","",AM16-AN16)</f>
        <v/>
      </c>
      <c r="AP16" s="424" t="str">
        <f>IF(AQ16="","",RANK(AQ16,$AQ6:$AQ25,0))</f>
        <v/>
      </c>
      <c r="AQ16" s="305" t="str">
        <f>IF(AO16="","",$AI16*100+$AL16*10+AM16)</f>
        <v/>
      </c>
    </row>
    <row r="17" spans="1:43" ht="24" customHeight="1" x14ac:dyDescent="0.25">
      <c r="A17" s="517"/>
      <c r="B17" s="491"/>
      <c r="C17" s="492"/>
      <c r="D17" s="493"/>
      <c r="E17" s="17"/>
      <c r="F17" s="18" t="s">
        <v>16</v>
      </c>
      <c r="G17" s="19"/>
      <c r="H17" s="20"/>
      <c r="I17" s="18" t="s">
        <v>16</v>
      </c>
      <c r="J17" s="19"/>
      <c r="K17" s="20"/>
      <c r="L17" s="18" t="s">
        <v>16</v>
      </c>
      <c r="M17" s="19"/>
      <c r="N17" s="20"/>
      <c r="O17" s="18" t="s">
        <v>16</v>
      </c>
      <c r="P17" s="19"/>
      <c r="Q17" s="20"/>
      <c r="R17" s="18" t="s">
        <v>16</v>
      </c>
      <c r="S17" s="20"/>
      <c r="T17" s="399"/>
      <c r="U17" s="400"/>
      <c r="V17" s="401"/>
      <c r="W17" s="98" t="str">
        <f>IF(V19="","",V19)</f>
        <v/>
      </c>
      <c r="X17" s="99" t="s">
        <v>16</v>
      </c>
      <c r="Y17" s="100" t="str">
        <f>IF(T19="","",T19)</f>
        <v/>
      </c>
      <c r="Z17" s="98" t="str">
        <f>IF(V21="","",V21)</f>
        <v/>
      </c>
      <c r="AA17" s="99" t="s">
        <v>16</v>
      </c>
      <c r="AB17" s="100" t="str">
        <f>IF(T21="","",T21)</f>
        <v/>
      </c>
      <c r="AC17" s="98" t="str">
        <f>IF(Y21="","",Y21)</f>
        <v/>
      </c>
      <c r="AD17" s="99" t="s">
        <v>16</v>
      </c>
      <c r="AE17" s="100" t="str">
        <f>IF(W21="","",W21)</f>
        <v/>
      </c>
      <c r="AF17" s="98" t="str">
        <f>IF(V25="","",V25)</f>
        <v/>
      </c>
      <c r="AG17" s="99" t="s">
        <v>16</v>
      </c>
      <c r="AH17" s="100" t="str">
        <f>IF(T25="","",T25)</f>
        <v/>
      </c>
      <c r="AI17" s="487"/>
      <c r="AJ17" s="403"/>
      <c r="AK17" s="411"/>
      <c r="AL17" s="405"/>
      <c r="AM17" s="403"/>
      <c r="AN17" s="403"/>
      <c r="AO17" s="405"/>
      <c r="AP17" s="425"/>
      <c r="AQ17" s="305"/>
    </row>
    <row r="18" spans="1:43" ht="24" customHeight="1" x14ac:dyDescent="0.25">
      <c r="A18" s="517" t="s">
        <v>225</v>
      </c>
      <c r="B18" s="488"/>
      <c r="C18" s="489"/>
      <c r="D18" s="490"/>
      <c r="E18" s="12"/>
      <c r="F18" s="13" t="str">
        <f>IF(E19="","",IF(E19=G19,"△",IF(E19&gt;=G19,"○","×")))</f>
        <v/>
      </c>
      <c r="G18" s="149"/>
      <c r="H18" s="152"/>
      <c r="I18" s="140" t="str">
        <f t="shared" ref="I18" si="15">IF(H19="","",IF(H19=J19,"△",IF(H19&gt;=J19,"○","×")))</f>
        <v/>
      </c>
      <c r="J18" s="147"/>
      <c r="K18" s="149"/>
      <c r="L18" s="140" t="str">
        <f t="shared" ref="L18" si="16">IF(K19="","",IF(K19=M19,"△",IF(K19&gt;=M19,"○","×")))</f>
        <v/>
      </c>
      <c r="M18" s="149"/>
      <c r="N18" s="152"/>
      <c r="O18" s="140" t="str">
        <f t="shared" ref="O18" si="17">IF(N19="","",IF(N19=P19,"△",IF(N19&gt;=P19,"○","×")))</f>
        <v/>
      </c>
      <c r="P18" s="147"/>
      <c r="Q18" s="149"/>
      <c r="R18" s="140" t="str">
        <f t="shared" ref="R18" si="18">IF(Q19="","",IF(Q19=S19,"△",IF(Q19&gt;=S19,"○","×")))</f>
        <v/>
      </c>
      <c r="S18" s="147"/>
      <c r="T18" s="149"/>
      <c r="U18" s="140" t="str">
        <f t="shared" ref="U18" si="19">IF(T19="","",IF(T19=V19,"△",IF(T19&gt;=V19,"○","×")))</f>
        <v/>
      </c>
      <c r="V18" s="147"/>
      <c r="W18" s="406"/>
      <c r="X18" s="407"/>
      <c r="Y18" s="408"/>
      <c r="Z18" s="101"/>
      <c r="AA18" s="102" t="str">
        <f t="shared" ref="AA18" si="20">IF(Z19="","",IF(Z19=AB19,"△",IF(Z19&gt;=AB19,"○","×")))</f>
        <v/>
      </c>
      <c r="AB18" s="103"/>
      <c r="AC18" s="101"/>
      <c r="AD18" s="102" t="str">
        <f t="shared" ref="AD18" si="21">IF(AC19="","",IF(AC19=AE19,"△",IF(AC19&gt;=AE19,"○","×")))</f>
        <v/>
      </c>
      <c r="AE18" s="103"/>
      <c r="AF18" s="101"/>
      <c r="AG18" s="102" t="str">
        <f t="shared" ref="AG18" si="22">IF(AF19="","",IF(AF19=AH19,"△",IF(AF19&gt;=AH19,"○","×")))</f>
        <v/>
      </c>
      <c r="AH18" s="103"/>
      <c r="AI18" s="485" t="str">
        <f>IF(AND($F18="",$L18="",$O18="",$U18="",$I18="",$R18="",$AA18="",$AD18="",$AG18=""),"",COUNTIF($E18:$AH18,"○"))</f>
        <v/>
      </c>
      <c r="AJ18" s="385" t="str">
        <f>IF(AND($F18="",$L18="",$O18="",$U18="",$R18="",$I18="",$AA18="",$AG18="",$AD18=""),"",COUNTIF($E18:$AH18,"△"))</f>
        <v/>
      </c>
      <c r="AK18" s="389" t="str">
        <f>IF(AND($F18="",$I18="",$O18="",$U18="",$R18="",$L18="",$AA18="",$AG18="",$AD18=""),"",COUNTIF($E18:$AH18,"×"))</f>
        <v/>
      </c>
      <c r="AL18" s="389" t="str">
        <f>IF(AI18="","",(AI18*3)+(AJ18*1))</f>
        <v/>
      </c>
      <c r="AM18" s="385" t="str">
        <f>IF(AI18="","",SUM(H19,K19,N19,Q19,T19,E19,Z19,AF19,AC19))</f>
        <v/>
      </c>
      <c r="AN18" s="385" t="str">
        <f>IF(AI18="","",SUM(J19,M19,P19,S19,V19,G19,AB19,AE19,AH19))</f>
        <v/>
      </c>
      <c r="AO18" s="389" t="str">
        <f>IF(AI18="","",AM18-AN18)</f>
        <v/>
      </c>
      <c r="AP18" s="391" t="str">
        <f>IF(AQ18="","",RANK(AQ18,$AQ6:$AQ25,0))</f>
        <v/>
      </c>
      <c r="AQ18" s="305" t="str">
        <f>IF(AO18="","",$AI18*100+$AL18*10+AM18)</f>
        <v/>
      </c>
    </row>
    <row r="19" spans="1:43" ht="24" customHeight="1" x14ac:dyDescent="0.25">
      <c r="A19" s="517"/>
      <c r="B19" s="491"/>
      <c r="C19" s="492"/>
      <c r="D19" s="493"/>
      <c r="E19" s="17"/>
      <c r="F19" s="18" t="s">
        <v>16</v>
      </c>
      <c r="G19" s="20"/>
      <c r="H19" s="23"/>
      <c r="I19" s="8" t="s">
        <v>16</v>
      </c>
      <c r="J19" s="9"/>
      <c r="K19" s="20"/>
      <c r="L19" s="18" t="s">
        <v>16</v>
      </c>
      <c r="M19" s="20"/>
      <c r="N19" s="23"/>
      <c r="O19" s="8" t="s">
        <v>16</v>
      </c>
      <c r="P19" s="9"/>
      <c r="Q19" s="20"/>
      <c r="R19" s="18" t="s">
        <v>16</v>
      </c>
      <c r="S19" s="9"/>
      <c r="T19" s="20"/>
      <c r="U19" s="18" t="s">
        <v>16</v>
      </c>
      <c r="V19" s="19"/>
      <c r="W19" s="399"/>
      <c r="X19" s="400"/>
      <c r="Y19" s="401"/>
      <c r="Z19" s="98" t="str">
        <f>IF(W21="","",Y21)</f>
        <v/>
      </c>
      <c r="AA19" s="99" t="s">
        <v>16</v>
      </c>
      <c r="AB19" s="100" t="str">
        <f>IF(W21="","",W21)</f>
        <v/>
      </c>
      <c r="AC19" s="98" t="str">
        <f>IF(W23="","",Y23)</f>
        <v/>
      </c>
      <c r="AD19" s="99" t="s">
        <v>16</v>
      </c>
      <c r="AE19" s="100" t="str">
        <f>IF(W23="","",W23)</f>
        <v/>
      </c>
      <c r="AF19" s="98" t="str">
        <f>IF(Y25="","",Y25)</f>
        <v/>
      </c>
      <c r="AG19" s="99" t="s">
        <v>16</v>
      </c>
      <c r="AH19" s="100" t="str">
        <f>IF(W25="","",W25)</f>
        <v/>
      </c>
      <c r="AI19" s="487"/>
      <c r="AJ19" s="403"/>
      <c r="AK19" s="411"/>
      <c r="AL19" s="411"/>
      <c r="AM19" s="403"/>
      <c r="AN19" s="403"/>
      <c r="AO19" s="411"/>
      <c r="AP19" s="392"/>
      <c r="AQ19" s="305"/>
    </row>
    <row r="20" spans="1:43" ht="24" customHeight="1" x14ac:dyDescent="0.25">
      <c r="A20" s="517" t="s">
        <v>226</v>
      </c>
      <c r="B20" s="488"/>
      <c r="C20" s="489"/>
      <c r="D20" s="490"/>
      <c r="E20" s="150"/>
      <c r="F20" s="140" t="str">
        <f>IF(E21="","",IF(E21=G21,"△",IF(E21&gt;=G21,"○","×")))</f>
        <v/>
      </c>
      <c r="G20" s="147"/>
      <c r="H20" s="151"/>
      <c r="I20" s="140" t="str">
        <f>IF(H21="","",IF(H21=J21,"△",IF(H21&gt;=J21,"○","×")))</f>
        <v/>
      </c>
      <c r="J20" s="147"/>
      <c r="K20" s="151"/>
      <c r="L20" s="140" t="str">
        <f>IF(K21="","",IF(K21=M21,"△",IF(K21&gt;=M21,"○","×")))</f>
        <v/>
      </c>
      <c r="M20" s="147"/>
      <c r="N20" s="151"/>
      <c r="O20" s="140" t="str">
        <f>IF(N21="","",IF(N21=P21,"△",IF(N21&gt;=P21,"○","×")))</f>
        <v/>
      </c>
      <c r="P20" s="147"/>
      <c r="Q20" s="151"/>
      <c r="R20" s="140" t="str">
        <f>IF(Q21="","",IF(Q21=S21,"△",IF(Q21&gt;=S21,"○","×")))</f>
        <v/>
      </c>
      <c r="S20" s="149"/>
      <c r="T20" s="152"/>
      <c r="U20" s="140" t="str">
        <f>IF(T21="","",IF(T21=V21,"△",IF(T21&gt;=V21,"○","×")))</f>
        <v/>
      </c>
      <c r="V20" s="148"/>
      <c r="W20" s="152"/>
      <c r="X20" s="140" t="str">
        <f>IF(W21="","",IF(W21=Y21,"△",IF(W21&gt;=Y21,"○","×")))</f>
        <v/>
      </c>
      <c r="Y20" s="147"/>
      <c r="Z20" s="377"/>
      <c r="AA20" s="378"/>
      <c r="AB20" s="379"/>
      <c r="AC20" s="101"/>
      <c r="AD20" s="102" t="str">
        <f t="shared" ref="AD20" si="23">IF(AC21="","",IF(AC21=AE21,"△",IF(AC21&gt;=AE21,"○","×")))</f>
        <v/>
      </c>
      <c r="AE20" s="103"/>
      <c r="AF20" s="101"/>
      <c r="AG20" s="102" t="str">
        <f>IF(AF21="","",IF(AF21=AH21,"△",IF(AF21&gt;=AH21,"○","×")))</f>
        <v/>
      </c>
      <c r="AH20" s="103"/>
      <c r="AI20" s="485" t="str">
        <f>IF(AND($F20="",$L20="",$O20="",$U20="",$X20="",$R20="",$I20="",$AD20="",$AG20=""),"",COUNTIF($E20:$AH20,"○"))</f>
        <v/>
      </c>
      <c r="AJ20" s="385" t="str">
        <f>IF(AND($F20="",$L20="",$O20="",$U20="",$R20="",$X20="",$I20="",$AG20="",$AD20=""),"",COUNTIF($E20:$AH20,"△"))</f>
        <v/>
      </c>
      <c r="AK20" s="389" t="str">
        <f>IF(AND($F20="",$I20="",$O20="",$U20="",$R20="",$X20="",$L20="",$AG20="",$AD20=""),"",COUNTIF($E20:$AH20,"×"))</f>
        <v/>
      </c>
      <c r="AL20" s="385" t="str">
        <f>IF(AI20="","",(AI20*3)+(AJ20*1))</f>
        <v/>
      </c>
      <c r="AM20" s="385" t="str">
        <f>IF(AI20="","",SUM(H21,K21,N21,Q21,T21,W21,E21,AF21,AC21))</f>
        <v/>
      </c>
      <c r="AN20" s="385" t="str">
        <f>IF(AI20="","",SUM(J21,M21,P21,S21,V21,Y21,G21,AE21,AH21))</f>
        <v/>
      </c>
      <c r="AO20" s="385" t="str">
        <f>IF(AI20="","",AM20-AN20)</f>
        <v/>
      </c>
      <c r="AP20" s="391" t="str">
        <f>IF(AQ20="","",RANK(AQ20,$AQ6:$AQ25,0))</f>
        <v/>
      </c>
      <c r="AQ20" s="305" t="str">
        <f>IF(AO20="","",$AI20*100+$AL20*10+AM20)</f>
        <v/>
      </c>
    </row>
    <row r="21" spans="1:43" ht="24" customHeight="1" x14ac:dyDescent="0.25">
      <c r="A21" s="517"/>
      <c r="B21" s="491"/>
      <c r="C21" s="492"/>
      <c r="D21" s="493"/>
      <c r="E21" s="7"/>
      <c r="F21" s="8" t="s">
        <v>16</v>
      </c>
      <c r="G21" s="9"/>
      <c r="H21" s="11"/>
      <c r="I21" s="8" t="s">
        <v>16</v>
      </c>
      <c r="J21" s="9"/>
      <c r="K21" s="11"/>
      <c r="L21" s="8" t="s">
        <v>16</v>
      </c>
      <c r="M21" s="9"/>
      <c r="N21" s="11"/>
      <c r="O21" s="8" t="s">
        <v>16</v>
      </c>
      <c r="P21" s="9"/>
      <c r="Q21" s="11"/>
      <c r="R21" s="8" t="s">
        <v>16</v>
      </c>
      <c r="S21" s="11"/>
      <c r="T21" s="23"/>
      <c r="U21" s="8" t="s">
        <v>16</v>
      </c>
      <c r="V21" s="9"/>
      <c r="W21" s="23"/>
      <c r="X21" s="8" t="s">
        <v>16</v>
      </c>
      <c r="Y21" s="9"/>
      <c r="Z21" s="399"/>
      <c r="AA21" s="400"/>
      <c r="AB21" s="401"/>
      <c r="AC21" s="98" t="str">
        <f>IF(Z23="","",AB23)</f>
        <v/>
      </c>
      <c r="AD21" s="99" t="s">
        <v>16</v>
      </c>
      <c r="AE21" s="100" t="str">
        <f>IF(Z23="","",Z23)</f>
        <v/>
      </c>
      <c r="AF21" s="98" t="str">
        <f>IF(AB25="","",AB25)</f>
        <v/>
      </c>
      <c r="AG21" s="99" t="s">
        <v>16</v>
      </c>
      <c r="AH21" s="100" t="str">
        <f>IF(Z25="","",Z25)</f>
        <v/>
      </c>
      <c r="AI21" s="487"/>
      <c r="AJ21" s="403"/>
      <c r="AK21" s="411"/>
      <c r="AL21" s="403"/>
      <c r="AM21" s="403"/>
      <c r="AN21" s="403"/>
      <c r="AO21" s="403"/>
      <c r="AP21" s="414"/>
      <c r="AQ21" s="305"/>
    </row>
    <row r="22" spans="1:43" ht="24" customHeight="1" x14ac:dyDescent="0.25">
      <c r="A22" s="517" t="s">
        <v>227</v>
      </c>
      <c r="B22" s="518"/>
      <c r="C22" s="494"/>
      <c r="D22" s="495"/>
      <c r="E22" s="150"/>
      <c r="F22" s="140" t="str">
        <f>IF(E23="","",IF(E23=G23,"△",IF(E23&gt;=G23,"○","×")))</f>
        <v/>
      </c>
      <c r="G22" s="147"/>
      <c r="H22" s="151"/>
      <c r="I22" s="140" t="str">
        <f>IF(H23="","",IF(H23=J23,"△",IF(H23&gt;=J23,"○","×")))</f>
        <v/>
      </c>
      <c r="J22" s="147"/>
      <c r="K22" s="151"/>
      <c r="L22" s="140" t="str">
        <f>IF(K23="","",IF(K23=M23,"△",IF(K23&gt;=M23,"○","×")))</f>
        <v/>
      </c>
      <c r="M22" s="147"/>
      <c r="N22" s="151"/>
      <c r="O22" s="140" t="str">
        <f>IF(N23="","",IF(N23=P23,"△",IF(N23&gt;=P23,"○","×")))</f>
        <v/>
      </c>
      <c r="P22" s="147"/>
      <c r="Q22" s="151"/>
      <c r="R22" s="140" t="str">
        <f>IF(Q23="","",IF(Q23=S23,"△",IF(Q23&gt;=S23,"○","×")))</f>
        <v/>
      </c>
      <c r="S22" s="149"/>
      <c r="T22" s="152"/>
      <c r="U22" s="140" t="str">
        <f>IF(T23="","",IF(T23=V23,"△",IF(T23&gt;=V23,"○","×")))</f>
        <v/>
      </c>
      <c r="V22" s="148"/>
      <c r="W22" s="152"/>
      <c r="X22" s="140" t="str">
        <f>IF(W23="","",IF(W23=Y23,"△",IF(W23&gt;=Y23,"○","×")))</f>
        <v/>
      </c>
      <c r="Y22" s="147"/>
      <c r="Z22" s="152"/>
      <c r="AA22" s="140" t="str">
        <f>IF(Z23="","",IF(Z23=AB23,"△",IF(Z23&gt;=AB23,"○","×")))</f>
        <v/>
      </c>
      <c r="AB22" s="147"/>
      <c r="AC22" s="377"/>
      <c r="AD22" s="378"/>
      <c r="AE22" s="379"/>
      <c r="AF22" s="101"/>
      <c r="AG22" s="102" t="str">
        <f>IF(AF23="","",IF(AF23=AH23,"△",IF(AF23&gt;=AH23,"○","×")))</f>
        <v/>
      </c>
      <c r="AH22" s="103"/>
      <c r="AI22" s="485" t="str">
        <f>IF(AND($F22="",$L22="",$O22="",$U22="",$X22="",$R22="",$AA22="",$I22="",$AG22=""),"",COUNTIF($E22:$AH22,"○"))</f>
        <v/>
      </c>
      <c r="AJ22" s="385" t="str">
        <f>IF(AND($F22="",$L22="",$O22="",$U22="",$R22="",$X22="",$AA22="",$AG22="",$I22=""),"",COUNTIF($E22:$AH22,"△"))</f>
        <v/>
      </c>
      <c r="AK22" s="389" t="str">
        <f>IF(AND($F22="",$I22="",$O22="",$U22="",$R22="",$X22="",$AA22="",$AG22="",$L22=""),"",COUNTIF($E22:$AH22,"×"))</f>
        <v/>
      </c>
      <c r="AL22" s="385" t="str">
        <f>IF(AI22="","",(AI22*3)+(AJ22*1))</f>
        <v/>
      </c>
      <c r="AM22" s="385" t="str">
        <f>IF(AI22="","",SUM(H23,K23,N23,Q23,T23,W23,Z23,AF23,E23))</f>
        <v/>
      </c>
      <c r="AN22" s="385" t="str">
        <f>IF(AI22="","",SUM(J23,M23,P23,S23,V23,Y23,AB23,G23,AH23))</f>
        <v/>
      </c>
      <c r="AO22" s="385" t="str">
        <f>IF(AI22="","",AM22-AN22)</f>
        <v/>
      </c>
      <c r="AP22" s="391" t="str">
        <f>IF(AQ22="","",RANK(AQ22,$AQ6:$AQ25,0))</f>
        <v/>
      </c>
      <c r="AQ22" s="305" t="str">
        <f>IF(AO22="","",$AI22*100+$AL22*10+AM22)</f>
        <v/>
      </c>
    </row>
    <row r="23" spans="1:43" ht="24" customHeight="1" x14ac:dyDescent="0.25">
      <c r="A23" s="517"/>
      <c r="B23" s="491"/>
      <c r="C23" s="492"/>
      <c r="D23" s="493"/>
      <c r="E23" s="7"/>
      <c r="F23" s="8" t="s">
        <v>16</v>
      </c>
      <c r="G23" s="9"/>
      <c r="H23" s="11"/>
      <c r="I23" s="8" t="s">
        <v>16</v>
      </c>
      <c r="J23" s="9"/>
      <c r="K23" s="11"/>
      <c r="L23" s="8" t="s">
        <v>16</v>
      </c>
      <c r="M23" s="9"/>
      <c r="N23" s="11"/>
      <c r="O23" s="8" t="s">
        <v>16</v>
      </c>
      <c r="P23" s="9"/>
      <c r="Q23" s="11"/>
      <c r="R23" s="8" t="s">
        <v>16</v>
      </c>
      <c r="S23" s="11"/>
      <c r="T23" s="23"/>
      <c r="U23" s="8" t="s">
        <v>16</v>
      </c>
      <c r="V23" s="9"/>
      <c r="W23" s="23"/>
      <c r="X23" s="8" t="s">
        <v>16</v>
      </c>
      <c r="Y23" s="9"/>
      <c r="Z23" s="23"/>
      <c r="AA23" s="8" t="s">
        <v>16</v>
      </c>
      <c r="AB23" s="9"/>
      <c r="AC23" s="399"/>
      <c r="AD23" s="400"/>
      <c r="AE23" s="401"/>
      <c r="AF23" s="98" t="str">
        <f>IF(AE25="","",AE25)</f>
        <v/>
      </c>
      <c r="AG23" s="99" t="s">
        <v>16</v>
      </c>
      <c r="AH23" s="100" t="str">
        <f>IF(AC25="","",AC25)</f>
        <v/>
      </c>
      <c r="AI23" s="487"/>
      <c r="AJ23" s="403"/>
      <c r="AK23" s="411"/>
      <c r="AL23" s="403"/>
      <c r="AM23" s="403"/>
      <c r="AN23" s="403"/>
      <c r="AO23" s="403"/>
      <c r="AP23" s="414"/>
      <c r="AQ23" s="305"/>
    </row>
    <row r="24" spans="1:43" ht="24" customHeight="1" x14ac:dyDescent="0.25">
      <c r="A24" s="517" t="s">
        <v>228</v>
      </c>
      <c r="B24" s="519"/>
      <c r="C24" s="520"/>
      <c r="D24" s="521"/>
      <c r="E24" s="12"/>
      <c r="F24" s="13" t="str">
        <f>IF(E25="","",IF(E25=G25,"△",IF(E25&gt;=G25,"○","×")))</f>
        <v/>
      </c>
      <c r="G24" s="147"/>
      <c r="H24" s="151"/>
      <c r="I24" s="140" t="str">
        <f>IF(H25="","",IF(H25=J25,"△",IF(H25&gt;=J25,"○","×")))</f>
        <v/>
      </c>
      <c r="J24" s="178"/>
      <c r="K24" s="151"/>
      <c r="L24" s="140" t="str">
        <f>IF(K25="","",IF(K25=M25,"△",IF(K25&gt;=M25,"○","×")))</f>
        <v/>
      </c>
      <c r="M24" s="147"/>
      <c r="N24" s="151"/>
      <c r="O24" s="140" t="str">
        <f>IF(N25="","",IF(N25=P25,"△",IF(N25&gt;=P25,"○","×")))</f>
        <v/>
      </c>
      <c r="P24" s="147"/>
      <c r="Q24" s="151"/>
      <c r="R24" s="140" t="str">
        <f>IF(Q25="","",IF(Q25=S25,"△",IF(Q25&gt;=S25,"○","×")))</f>
        <v/>
      </c>
      <c r="S24" s="149"/>
      <c r="T24" s="152"/>
      <c r="U24" s="140" t="str">
        <f>IF(T25="","",IF(T25=V25,"△",IF(T25&gt;=V25,"○","×")))</f>
        <v/>
      </c>
      <c r="V24" s="147"/>
      <c r="W24" s="152"/>
      <c r="X24" s="140" t="str">
        <f>IF(W25="","",IF(W25=Y25,"△",IF(W25&gt;=Y25,"○","×")))</f>
        <v/>
      </c>
      <c r="Y24" s="147"/>
      <c r="Z24" s="151"/>
      <c r="AA24" s="140" t="str">
        <f>IF(Z25="","",IF(Z25=AB25,"△",IF(Z25&gt;=AB25,"○","×")))</f>
        <v/>
      </c>
      <c r="AB24" s="147"/>
      <c r="AC24" s="151"/>
      <c r="AD24" s="140" t="str">
        <f>IF(AC25="","",IF(AC25=AE25,"△",IF(AC25&gt;=AE25,"○","×")))</f>
        <v/>
      </c>
      <c r="AE24" s="147"/>
      <c r="AF24" s="377"/>
      <c r="AG24" s="378"/>
      <c r="AH24" s="483"/>
      <c r="AI24" s="485" t="str">
        <f>IF(AND($F24="",$L24="",$O24="",$U24="",$X24="",$R24="",$AA24="",$AD24="",$I24=""),"",COUNTIF($E24:$AH24,"○"))</f>
        <v/>
      </c>
      <c r="AJ24" s="385" t="str">
        <f>IF(AND($F24="",$L24="",$O24="",$U24="",$R24="",$X24="",$AA24="",$I24="",$AD24=""),"",COUNTIF($E24:$AH24,"△"))</f>
        <v/>
      </c>
      <c r="AK24" s="389" t="str">
        <f>IF(AND($F24="",$I24="",$O24="",$U24="",$R24="",$X24="",$AA24="",$L24="",$AD24=""),"",COUNTIF($E24:$AH24,"×"))</f>
        <v/>
      </c>
      <c r="AL24" s="385" t="str">
        <f>IF(AI24="","",(AI24*3)+(AJ24*1))</f>
        <v/>
      </c>
      <c r="AM24" s="385" t="str">
        <f>IF(AI24="","",SUM(H25,K25,N25,Q25,T25,W25,Z25,E25,AC25))</f>
        <v/>
      </c>
      <c r="AN24" s="385" t="str">
        <f>IF(AI24="","",SUM(J25,M25,P25,S25,V25,Y25,AB25,AE25,G25))</f>
        <v/>
      </c>
      <c r="AO24" s="385" t="str">
        <f>IF(AI24="","",AM24-AN24)</f>
        <v/>
      </c>
      <c r="AP24" s="369" t="str">
        <f>IF(AQ24="","",RANK(AQ24,$AQ6:$AQ25,0))</f>
        <v/>
      </c>
      <c r="AQ24" s="304" t="str">
        <f>IF(AO24="","",$AI24*100+$AL24*10+AM24)</f>
        <v/>
      </c>
    </row>
    <row r="25" spans="1:43" ht="24" customHeight="1" thickBot="1" x14ac:dyDescent="0.3">
      <c r="A25" s="517"/>
      <c r="B25" s="522"/>
      <c r="C25" s="523"/>
      <c r="D25" s="524"/>
      <c r="E25" s="24"/>
      <c r="F25" s="25" t="s">
        <v>16</v>
      </c>
      <c r="G25" s="26"/>
      <c r="H25" s="27"/>
      <c r="I25" s="25" t="s">
        <v>16</v>
      </c>
      <c r="J25" s="26"/>
      <c r="K25" s="27"/>
      <c r="L25" s="25" t="s">
        <v>16</v>
      </c>
      <c r="M25" s="26"/>
      <c r="N25" s="27"/>
      <c r="O25" s="25" t="s">
        <v>16</v>
      </c>
      <c r="P25" s="26"/>
      <c r="Q25" s="27"/>
      <c r="R25" s="25" t="s">
        <v>16</v>
      </c>
      <c r="S25" s="27"/>
      <c r="T25" s="28"/>
      <c r="U25" s="25" t="s">
        <v>16</v>
      </c>
      <c r="V25" s="26"/>
      <c r="W25" s="28"/>
      <c r="X25" s="25" t="s">
        <v>16</v>
      </c>
      <c r="Y25" s="26"/>
      <c r="Z25" s="27"/>
      <c r="AA25" s="25" t="s">
        <v>16</v>
      </c>
      <c r="AB25" s="26"/>
      <c r="AC25" s="27"/>
      <c r="AD25" s="25" t="s">
        <v>16</v>
      </c>
      <c r="AE25" s="26"/>
      <c r="AF25" s="380"/>
      <c r="AG25" s="381"/>
      <c r="AH25" s="484"/>
      <c r="AI25" s="486"/>
      <c r="AJ25" s="386"/>
      <c r="AK25" s="390"/>
      <c r="AL25" s="386"/>
      <c r="AM25" s="386"/>
      <c r="AN25" s="386"/>
      <c r="AO25" s="386"/>
      <c r="AP25" s="370"/>
      <c r="AQ25" s="304"/>
    </row>
    <row r="27" spans="1:43" x14ac:dyDescent="0.45">
      <c r="B27" s="93"/>
    </row>
    <row r="28" spans="1:43" ht="22.8" thickBot="1" x14ac:dyDescent="0.5"/>
    <row r="29" spans="1:43" ht="32.1" customHeight="1" thickBot="1" x14ac:dyDescent="0.5">
      <c r="B29" s="353" t="s">
        <v>44</v>
      </c>
      <c r="C29" s="354"/>
      <c r="D29" s="354"/>
      <c r="E29" s="355"/>
      <c r="F29" s="179"/>
      <c r="G29" s="356" t="s">
        <v>22</v>
      </c>
      <c r="H29" s="356"/>
      <c r="I29" s="356"/>
      <c r="J29" s="356"/>
      <c r="K29" s="356"/>
      <c r="L29" s="356"/>
      <c r="M29" s="356"/>
      <c r="N29" s="357" t="s">
        <v>23</v>
      </c>
      <c r="O29" s="357"/>
      <c r="P29" s="357"/>
      <c r="Q29" s="357"/>
      <c r="R29" s="357"/>
      <c r="S29" s="357"/>
      <c r="T29" s="357"/>
      <c r="U29" s="357"/>
      <c r="V29" s="358" t="s">
        <v>24</v>
      </c>
      <c r="W29" s="359"/>
      <c r="X29" s="360"/>
      <c r="Y29" s="358" t="s">
        <v>25</v>
      </c>
      <c r="Z29" s="359"/>
      <c r="AA29" s="361"/>
    </row>
    <row r="30" spans="1:43" ht="32.1" customHeight="1" x14ac:dyDescent="0.45">
      <c r="B30" s="334" t="s">
        <v>216</v>
      </c>
      <c r="C30" s="335"/>
      <c r="D30" s="335"/>
      <c r="E30" s="336"/>
      <c r="F30" s="113">
        <v>1</v>
      </c>
      <c r="G30" s="343" t="s">
        <v>26</v>
      </c>
      <c r="H30" s="343"/>
      <c r="I30" s="343"/>
      <c r="J30" s="343"/>
      <c r="K30" s="343"/>
      <c r="L30" s="343"/>
      <c r="M30" s="343"/>
      <c r="N30" s="344"/>
      <c r="O30" s="345"/>
      <c r="P30" s="345"/>
      <c r="Q30" s="346"/>
      <c r="R30" s="344"/>
      <c r="S30" s="345"/>
      <c r="T30" s="345"/>
      <c r="U30" s="346"/>
      <c r="V30" s="350"/>
      <c r="W30" s="348"/>
      <c r="X30" s="349"/>
      <c r="Y30" s="350"/>
      <c r="Z30" s="348"/>
      <c r="AA30" s="351"/>
    </row>
    <row r="31" spans="1:43" ht="32.1" customHeight="1" x14ac:dyDescent="0.45">
      <c r="B31" s="337"/>
      <c r="C31" s="338"/>
      <c r="D31" s="338"/>
      <c r="E31" s="339"/>
      <c r="F31" s="114">
        <v>2</v>
      </c>
      <c r="G31" s="313" t="s">
        <v>41</v>
      </c>
      <c r="H31" s="313"/>
      <c r="I31" s="313"/>
      <c r="J31" s="313"/>
      <c r="K31" s="313"/>
      <c r="L31" s="313"/>
      <c r="M31" s="313"/>
      <c r="N31" s="314"/>
      <c r="O31" s="315"/>
      <c r="P31" s="315"/>
      <c r="Q31" s="316"/>
      <c r="R31" s="314"/>
      <c r="S31" s="315"/>
      <c r="T31" s="315"/>
      <c r="U31" s="316"/>
      <c r="V31" s="320"/>
      <c r="W31" s="318"/>
      <c r="X31" s="319"/>
      <c r="Y31" s="320"/>
      <c r="Z31" s="318"/>
      <c r="AA31" s="321"/>
    </row>
    <row r="32" spans="1:43" ht="32.1" customHeight="1" x14ac:dyDescent="0.45">
      <c r="B32" s="337"/>
      <c r="C32" s="338"/>
      <c r="D32" s="338"/>
      <c r="E32" s="339"/>
      <c r="F32" s="115">
        <v>3</v>
      </c>
      <c r="G32" s="313" t="s">
        <v>42</v>
      </c>
      <c r="H32" s="313"/>
      <c r="I32" s="313"/>
      <c r="J32" s="313"/>
      <c r="K32" s="313"/>
      <c r="L32" s="313"/>
      <c r="M32" s="313"/>
      <c r="N32" s="314"/>
      <c r="O32" s="315"/>
      <c r="P32" s="315"/>
      <c r="Q32" s="316"/>
      <c r="R32" s="314"/>
      <c r="S32" s="315"/>
      <c r="T32" s="315"/>
      <c r="U32" s="316"/>
      <c r="V32" s="320"/>
      <c r="W32" s="318"/>
      <c r="X32" s="319"/>
      <c r="Y32" s="320"/>
      <c r="Z32" s="318"/>
      <c r="AA32" s="321"/>
    </row>
    <row r="33" spans="2:27" ht="32.1" customHeight="1" thickBot="1" x14ac:dyDescent="0.5">
      <c r="B33" s="340"/>
      <c r="C33" s="341"/>
      <c r="D33" s="341"/>
      <c r="E33" s="342"/>
      <c r="F33" s="117">
        <v>4</v>
      </c>
      <c r="G33" s="325" t="s">
        <v>43</v>
      </c>
      <c r="H33" s="325"/>
      <c r="I33" s="325"/>
      <c r="J33" s="325"/>
      <c r="K33" s="325"/>
      <c r="L33" s="325"/>
      <c r="M33" s="325"/>
      <c r="N33" s="326"/>
      <c r="O33" s="327"/>
      <c r="P33" s="327"/>
      <c r="Q33" s="328"/>
      <c r="R33" s="326"/>
      <c r="S33" s="327"/>
      <c r="T33" s="327"/>
      <c r="U33" s="328"/>
      <c r="V33" s="330"/>
      <c r="W33" s="331"/>
      <c r="X33" s="332"/>
      <c r="Y33" s="330"/>
      <c r="Z33" s="331"/>
      <c r="AA33" s="333"/>
    </row>
    <row r="34" spans="2:27" ht="32.1" customHeight="1" thickBot="1" x14ac:dyDescent="0.5">
      <c r="B34" s="353" t="s">
        <v>45</v>
      </c>
      <c r="C34" s="354"/>
      <c r="D34" s="354"/>
      <c r="E34" s="355"/>
      <c r="F34" s="179"/>
      <c r="G34" s="356" t="s">
        <v>22</v>
      </c>
      <c r="H34" s="356"/>
      <c r="I34" s="356"/>
      <c r="J34" s="356"/>
      <c r="K34" s="356"/>
      <c r="L34" s="356"/>
      <c r="M34" s="356"/>
      <c r="N34" s="357" t="s">
        <v>23</v>
      </c>
      <c r="O34" s="357"/>
      <c r="P34" s="357"/>
      <c r="Q34" s="357"/>
      <c r="R34" s="357"/>
      <c r="S34" s="357"/>
      <c r="T34" s="357"/>
      <c r="U34" s="357"/>
      <c r="V34" s="358" t="s">
        <v>24</v>
      </c>
      <c r="W34" s="359"/>
      <c r="X34" s="360"/>
      <c r="Y34" s="358" t="s">
        <v>25</v>
      </c>
      <c r="Z34" s="359"/>
      <c r="AA34" s="361"/>
    </row>
    <row r="35" spans="2:27" ht="32.1" customHeight="1" x14ac:dyDescent="0.45">
      <c r="B35" s="334" t="s">
        <v>216</v>
      </c>
      <c r="C35" s="335"/>
      <c r="D35" s="335"/>
      <c r="E35" s="336"/>
      <c r="F35" s="113">
        <v>1</v>
      </c>
      <c r="G35" s="343" t="s">
        <v>26</v>
      </c>
      <c r="H35" s="343"/>
      <c r="I35" s="343"/>
      <c r="J35" s="343"/>
      <c r="K35" s="343"/>
      <c r="L35" s="343"/>
      <c r="M35" s="343"/>
      <c r="N35" s="344"/>
      <c r="O35" s="345"/>
      <c r="P35" s="345"/>
      <c r="Q35" s="346"/>
      <c r="R35" s="344"/>
      <c r="S35" s="345"/>
      <c r="T35" s="345"/>
      <c r="U35" s="346"/>
      <c r="V35" s="350"/>
      <c r="W35" s="348"/>
      <c r="X35" s="349"/>
      <c r="Y35" s="350"/>
      <c r="Z35" s="348"/>
      <c r="AA35" s="351"/>
    </row>
    <row r="36" spans="2:27" ht="32.1" customHeight="1" x14ac:dyDescent="0.45">
      <c r="B36" s="337"/>
      <c r="C36" s="338"/>
      <c r="D36" s="338"/>
      <c r="E36" s="339"/>
      <c r="F36" s="114">
        <v>2</v>
      </c>
      <c r="G36" s="313" t="s">
        <v>41</v>
      </c>
      <c r="H36" s="313"/>
      <c r="I36" s="313"/>
      <c r="J36" s="313"/>
      <c r="K36" s="313"/>
      <c r="L36" s="313"/>
      <c r="M36" s="313"/>
      <c r="N36" s="314"/>
      <c r="O36" s="315"/>
      <c r="P36" s="315"/>
      <c r="Q36" s="316"/>
      <c r="R36" s="314"/>
      <c r="S36" s="315"/>
      <c r="T36" s="315"/>
      <c r="U36" s="316"/>
      <c r="V36" s="320"/>
      <c r="W36" s="318"/>
      <c r="X36" s="319"/>
      <c r="Y36" s="320"/>
      <c r="Z36" s="318"/>
      <c r="AA36" s="321"/>
    </row>
    <row r="37" spans="2:27" ht="32.1" customHeight="1" x14ac:dyDescent="0.45">
      <c r="B37" s="337"/>
      <c r="C37" s="338"/>
      <c r="D37" s="338"/>
      <c r="E37" s="339"/>
      <c r="F37" s="115">
        <v>3</v>
      </c>
      <c r="G37" s="313" t="s">
        <v>42</v>
      </c>
      <c r="H37" s="313"/>
      <c r="I37" s="313"/>
      <c r="J37" s="313"/>
      <c r="K37" s="313"/>
      <c r="L37" s="313"/>
      <c r="M37" s="313"/>
      <c r="N37" s="314"/>
      <c r="O37" s="315"/>
      <c r="P37" s="315"/>
      <c r="Q37" s="316"/>
      <c r="R37" s="314"/>
      <c r="S37" s="315"/>
      <c r="T37" s="315"/>
      <c r="U37" s="316"/>
      <c r="V37" s="320"/>
      <c r="W37" s="318"/>
      <c r="X37" s="319"/>
      <c r="Y37" s="320"/>
      <c r="Z37" s="318"/>
      <c r="AA37" s="321"/>
    </row>
    <row r="38" spans="2:27" ht="32.1" customHeight="1" thickBot="1" x14ac:dyDescent="0.5">
      <c r="B38" s="340"/>
      <c r="C38" s="341"/>
      <c r="D38" s="341"/>
      <c r="E38" s="342"/>
      <c r="F38" s="117">
        <v>4</v>
      </c>
      <c r="G38" s="325" t="s">
        <v>43</v>
      </c>
      <c r="H38" s="325"/>
      <c r="I38" s="325"/>
      <c r="J38" s="325"/>
      <c r="K38" s="325"/>
      <c r="L38" s="325"/>
      <c r="M38" s="325"/>
      <c r="N38" s="326"/>
      <c r="O38" s="327"/>
      <c r="P38" s="327"/>
      <c r="Q38" s="328"/>
      <c r="R38" s="326"/>
      <c r="S38" s="327"/>
      <c r="T38" s="327"/>
      <c r="U38" s="328"/>
      <c r="V38" s="330"/>
      <c r="W38" s="331"/>
      <c r="X38" s="332"/>
      <c r="Y38" s="330"/>
      <c r="Z38" s="331"/>
      <c r="AA38" s="333"/>
    </row>
    <row r="39" spans="2:27" ht="22.8" thickBot="1" x14ac:dyDescent="0.5">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row>
    <row r="40" spans="2:27" ht="32.1" customHeight="1" thickBot="1" x14ac:dyDescent="0.5">
      <c r="B40" s="353" t="s">
        <v>57</v>
      </c>
      <c r="C40" s="354"/>
      <c r="D40" s="354"/>
      <c r="E40" s="355"/>
      <c r="F40" s="179"/>
      <c r="G40" s="356" t="s">
        <v>22</v>
      </c>
      <c r="H40" s="356"/>
      <c r="I40" s="356"/>
      <c r="J40" s="356"/>
      <c r="K40" s="356"/>
      <c r="L40" s="356"/>
      <c r="M40" s="356"/>
      <c r="N40" s="357" t="s">
        <v>23</v>
      </c>
      <c r="O40" s="357"/>
      <c r="P40" s="357"/>
      <c r="Q40" s="357"/>
      <c r="R40" s="357"/>
      <c r="S40" s="357"/>
      <c r="T40" s="357"/>
      <c r="U40" s="357"/>
      <c r="V40" s="358" t="s">
        <v>24</v>
      </c>
      <c r="W40" s="359"/>
      <c r="X40" s="360"/>
      <c r="Y40" s="358" t="s">
        <v>25</v>
      </c>
      <c r="Z40" s="359"/>
      <c r="AA40" s="361"/>
    </row>
    <row r="41" spans="2:27" ht="32.1" customHeight="1" x14ac:dyDescent="0.45">
      <c r="B41" s="334" t="s">
        <v>216</v>
      </c>
      <c r="C41" s="335"/>
      <c r="D41" s="335"/>
      <c r="E41" s="336"/>
      <c r="F41" s="113">
        <v>1</v>
      </c>
      <c r="G41" s="343" t="s">
        <v>26</v>
      </c>
      <c r="H41" s="343"/>
      <c r="I41" s="343"/>
      <c r="J41" s="343"/>
      <c r="K41" s="343"/>
      <c r="L41" s="343"/>
      <c r="M41" s="343"/>
      <c r="N41" s="344"/>
      <c r="O41" s="345"/>
      <c r="P41" s="345"/>
      <c r="Q41" s="346"/>
      <c r="R41" s="344"/>
      <c r="S41" s="345"/>
      <c r="T41" s="345"/>
      <c r="U41" s="346"/>
      <c r="V41" s="350"/>
      <c r="W41" s="348"/>
      <c r="X41" s="349"/>
      <c r="Y41" s="350"/>
      <c r="Z41" s="348"/>
      <c r="AA41" s="351"/>
    </row>
    <row r="42" spans="2:27" ht="32.1" customHeight="1" x14ac:dyDescent="0.45">
      <c r="B42" s="337"/>
      <c r="C42" s="338"/>
      <c r="D42" s="338"/>
      <c r="E42" s="339"/>
      <c r="F42" s="114">
        <v>2</v>
      </c>
      <c r="G42" s="313" t="s">
        <v>40</v>
      </c>
      <c r="H42" s="313"/>
      <c r="I42" s="313"/>
      <c r="J42" s="313"/>
      <c r="K42" s="313"/>
      <c r="L42" s="313"/>
      <c r="M42" s="313"/>
      <c r="N42" s="314"/>
      <c r="O42" s="315"/>
      <c r="P42" s="315"/>
      <c r="Q42" s="316"/>
      <c r="R42" s="314"/>
      <c r="S42" s="315"/>
      <c r="T42" s="315"/>
      <c r="U42" s="316"/>
      <c r="V42" s="320"/>
      <c r="W42" s="318"/>
      <c r="X42" s="319"/>
      <c r="Y42" s="320"/>
      <c r="Z42" s="318"/>
      <c r="AA42" s="321"/>
    </row>
    <row r="43" spans="2:27" ht="32.1" customHeight="1" x14ac:dyDescent="0.45">
      <c r="B43" s="337"/>
      <c r="C43" s="338"/>
      <c r="D43" s="338"/>
      <c r="E43" s="339"/>
      <c r="F43" s="115">
        <v>3</v>
      </c>
      <c r="G43" s="313" t="s">
        <v>54</v>
      </c>
      <c r="H43" s="313"/>
      <c r="I43" s="313"/>
      <c r="J43" s="313"/>
      <c r="K43" s="313"/>
      <c r="L43" s="313"/>
      <c r="M43" s="313"/>
      <c r="N43" s="314"/>
      <c r="O43" s="315"/>
      <c r="P43" s="315"/>
      <c r="Q43" s="316"/>
      <c r="R43" s="306"/>
      <c r="S43" s="307"/>
      <c r="T43" s="307"/>
      <c r="U43" s="308"/>
      <c r="V43" s="320"/>
      <c r="W43" s="318"/>
      <c r="X43" s="319"/>
      <c r="Y43" s="320"/>
      <c r="Z43" s="318"/>
      <c r="AA43" s="321"/>
    </row>
    <row r="44" spans="2:27" ht="32.1" customHeight="1" x14ac:dyDescent="0.45">
      <c r="B44" s="337"/>
      <c r="C44" s="338"/>
      <c r="D44" s="338"/>
      <c r="E44" s="339"/>
      <c r="F44" s="116">
        <v>4</v>
      </c>
      <c r="G44" s="313" t="s">
        <v>55</v>
      </c>
      <c r="H44" s="313"/>
      <c r="I44" s="313"/>
      <c r="J44" s="313"/>
      <c r="K44" s="313"/>
      <c r="L44" s="313"/>
      <c r="M44" s="313"/>
      <c r="N44" s="314"/>
      <c r="O44" s="315"/>
      <c r="P44" s="315"/>
      <c r="Q44" s="316"/>
      <c r="R44" s="314"/>
      <c r="S44" s="315"/>
      <c r="T44" s="315"/>
      <c r="U44" s="316"/>
      <c r="V44" s="320"/>
      <c r="W44" s="318"/>
      <c r="X44" s="319"/>
      <c r="Y44" s="320"/>
      <c r="Z44" s="318"/>
      <c r="AA44" s="321"/>
    </row>
    <row r="45" spans="2:27" ht="32.1" customHeight="1" thickBot="1" x14ac:dyDescent="0.5">
      <c r="B45" s="340"/>
      <c r="C45" s="341"/>
      <c r="D45" s="341"/>
      <c r="E45" s="342"/>
      <c r="F45" s="117">
        <v>5</v>
      </c>
      <c r="G45" s="325" t="s">
        <v>56</v>
      </c>
      <c r="H45" s="325"/>
      <c r="I45" s="325"/>
      <c r="J45" s="325"/>
      <c r="K45" s="325"/>
      <c r="L45" s="325"/>
      <c r="M45" s="325"/>
      <c r="N45" s="326"/>
      <c r="O45" s="327"/>
      <c r="P45" s="327"/>
      <c r="Q45" s="328"/>
      <c r="R45" s="326"/>
      <c r="S45" s="327"/>
      <c r="T45" s="327"/>
      <c r="U45" s="328"/>
      <c r="V45" s="330"/>
      <c r="W45" s="331"/>
      <c r="X45" s="332"/>
      <c r="Y45" s="330"/>
      <c r="Z45" s="331"/>
      <c r="AA45" s="333"/>
    </row>
    <row r="46" spans="2:27" ht="32.1" customHeight="1" thickBot="1" x14ac:dyDescent="0.5">
      <c r="B46" s="108"/>
      <c r="C46" s="108"/>
      <c r="D46" s="108"/>
      <c r="E46" s="108"/>
      <c r="F46" s="109"/>
      <c r="G46" s="110"/>
      <c r="H46" s="110"/>
      <c r="I46" s="110"/>
      <c r="J46" s="110"/>
      <c r="K46" s="110"/>
      <c r="L46" s="110"/>
      <c r="M46" s="110"/>
      <c r="N46" s="111"/>
      <c r="O46" s="111"/>
      <c r="P46" s="111"/>
      <c r="Q46" s="111"/>
      <c r="R46" s="111"/>
      <c r="S46" s="111"/>
      <c r="T46" s="111"/>
      <c r="U46" s="111"/>
      <c r="V46" s="112"/>
      <c r="W46" s="112"/>
      <c r="X46" s="112"/>
      <c r="Y46" s="112"/>
      <c r="Z46" s="112"/>
      <c r="AA46" s="112"/>
    </row>
    <row r="47" spans="2:27" ht="32.1" customHeight="1" thickBot="1" x14ac:dyDescent="0.5">
      <c r="B47" s="353" t="s">
        <v>111</v>
      </c>
      <c r="C47" s="354"/>
      <c r="D47" s="354"/>
      <c r="E47" s="355"/>
      <c r="F47" s="179"/>
      <c r="G47" s="356" t="s">
        <v>22</v>
      </c>
      <c r="H47" s="356"/>
      <c r="I47" s="356"/>
      <c r="J47" s="356"/>
      <c r="K47" s="356"/>
      <c r="L47" s="356"/>
      <c r="M47" s="356"/>
      <c r="N47" s="357" t="s">
        <v>23</v>
      </c>
      <c r="O47" s="357"/>
      <c r="P47" s="357"/>
      <c r="Q47" s="357"/>
      <c r="R47" s="357"/>
      <c r="S47" s="357"/>
      <c r="T47" s="357"/>
      <c r="U47" s="357"/>
      <c r="V47" s="358" t="s">
        <v>24</v>
      </c>
      <c r="W47" s="359"/>
      <c r="X47" s="360"/>
      <c r="Y47" s="358" t="s">
        <v>25</v>
      </c>
      <c r="Z47" s="359"/>
      <c r="AA47" s="361"/>
    </row>
    <row r="48" spans="2:27" ht="32.1" customHeight="1" x14ac:dyDescent="0.45">
      <c r="B48" s="334" t="s">
        <v>216</v>
      </c>
      <c r="C48" s="335"/>
      <c r="D48" s="335"/>
      <c r="E48" s="336"/>
      <c r="F48" s="181">
        <v>1</v>
      </c>
      <c r="G48" s="322" t="s">
        <v>126</v>
      </c>
      <c r="H48" s="322"/>
      <c r="I48" s="322"/>
      <c r="J48" s="322"/>
      <c r="K48" s="322"/>
      <c r="L48" s="322"/>
      <c r="M48" s="322"/>
      <c r="N48" s="344"/>
      <c r="O48" s="345"/>
      <c r="P48" s="345"/>
      <c r="Q48" s="346"/>
      <c r="R48" s="344"/>
      <c r="S48" s="345"/>
      <c r="T48" s="345"/>
      <c r="U48" s="346"/>
      <c r="V48" s="350"/>
      <c r="W48" s="348"/>
      <c r="X48" s="349"/>
      <c r="Y48" s="350"/>
      <c r="Z48" s="348"/>
      <c r="AA48" s="351"/>
    </row>
    <row r="49" spans="2:27" ht="32.1" customHeight="1" thickBot="1" x14ac:dyDescent="0.5">
      <c r="B49" s="337"/>
      <c r="C49" s="338"/>
      <c r="D49" s="338"/>
      <c r="E49" s="339"/>
      <c r="F49" s="146">
        <v>1</v>
      </c>
      <c r="G49" s="325" t="s">
        <v>142</v>
      </c>
      <c r="H49" s="325"/>
      <c r="I49" s="325"/>
      <c r="J49" s="325"/>
      <c r="K49" s="325"/>
      <c r="L49" s="325"/>
      <c r="M49" s="325"/>
      <c r="N49" s="326"/>
      <c r="O49" s="327"/>
      <c r="P49" s="327"/>
      <c r="Q49" s="328"/>
      <c r="R49" s="326"/>
      <c r="S49" s="327"/>
      <c r="T49" s="327"/>
      <c r="U49" s="328"/>
      <c r="V49" s="330"/>
      <c r="W49" s="331"/>
      <c r="X49" s="332"/>
      <c r="Y49" s="330"/>
      <c r="Z49" s="331"/>
      <c r="AA49" s="333"/>
    </row>
    <row r="50" spans="2:27" ht="32.1" customHeight="1" x14ac:dyDescent="0.45">
      <c r="B50" s="337"/>
      <c r="C50" s="338"/>
      <c r="D50" s="338"/>
      <c r="E50" s="339"/>
      <c r="F50" s="182">
        <v>2</v>
      </c>
      <c r="G50" s="343" t="s">
        <v>127</v>
      </c>
      <c r="H50" s="343"/>
      <c r="I50" s="343"/>
      <c r="J50" s="343"/>
      <c r="K50" s="343"/>
      <c r="L50" s="343"/>
      <c r="M50" s="343"/>
      <c r="N50" s="344"/>
      <c r="O50" s="345"/>
      <c r="P50" s="345"/>
      <c r="Q50" s="346"/>
      <c r="R50" s="344"/>
      <c r="S50" s="345"/>
      <c r="T50" s="345"/>
      <c r="U50" s="346"/>
      <c r="V50" s="350"/>
      <c r="W50" s="348"/>
      <c r="X50" s="349"/>
      <c r="Y50" s="350"/>
      <c r="Z50" s="348"/>
      <c r="AA50" s="351"/>
    </row>
    <row r="51" spans="2:27" ht="32.1" customHeight="1" thickBot="1" x14ac:dyDescent="0.5">
      <c r="B51" s="337"/>
      <c r="C51" s="338"/>
      <c r="D51" s="338"/>
      <c r="E51" s="339"/>
      <c r="F51" s="146">
        <v>2</v>
      </c>
      <c r="G51" s="325" t="s">
        <v>143</v>
      </c>
      <c r="H51" s="325"/>
      <c r="I51" s="325"/>
      <c r="J51" s="325"/>
      <c r="K51" s="325"/>
      <c r="L51" s="325"/>
      <c r="M51" s="325"/>
      <c r="N51" s="326"/>
      <c r="O51" s="327"/>
      <c r="P51" s="327"/>
      <c r="Q51" s="328"/>
      <c r="R51" s="326"/>
      <c r="S51" s="327"/>
      <c r="T51" s="327"/>
      <c r="U51" s="328"/>
      <c r="V51" s="330"/>
      <c r="W51" s="331"/>
      <c r="X51" s="332"/>
      <c r="Y51" s="330"/>
      <c r="Z51" s="331"/>
      <c r="AA51" s="333"/>
    </row>
    <row r="52" spans="2:27" ht="32.1" customHeight="1" x14ac:dyDescent="0.45">
      <c r="B52" s="337"/>
      <c r="C52" s="338"/>
      <c r="D52" s="338"/>
      <c r="E52" s="339"/>
      <c r="F52" s="183">
        <v>3</v>
      </c>
      <c r="G52" s="362" t="s">
        <v>145</v>
      </c>
      <c r="H52" s="362"/>
      <c r="I52" s="362"/>
      <c r="J52" s="362"/>
      <c r="K52" s="362"/>
      <c r="L52" s="362"/>
      <c r="M52" s="362"/>
      <c r="N52" s="363"/>
      <c r="O52" s="364"/>
      <c r="P52" s="364"/>
      <c r="Q52" s="365"/>
      <c r="R52" s="366"/>
      <c r="S52" s="367"/>
      <c r="T52" s="367"/>
      <c r="U52" s="368"/>
      <c r="V52" s="299"/>
      <c r="W52" s="300"/>
      <c r="X52" s="301"/>
      <c r="Y52" s="299"/>
      <c r="Z52" s="300"/>
      <c r="AA52" s="302"/>
    </row>
    <row r="53" spans="2:27" ht="32.1" customHeight="1" thickBot="1" x14ac:dyDescent="0.5">
      <c r="B53" s="337"/>
      <c r="C53" s="338"/>
      <c r="D53" s="338"/>
      <c r="E53" s="339"/>
      <c r="F53" s="184">
        <v>3</v>
      </c>
      <c r="G53" s="303" t="s">
        <v>144</v>
      </c>
      <c r="H53" s="303"/>
      <c r="I53" s="303"/>
      <c r="J53" s="303"/>
      <c r="K53" s="303"/>
      <c r="L53" s="303"/>
      <c r="M53" s="303"/>
      <c r="N53" s="306"/>
      <c r="O53" s="307"/>
      <c r="P53" s="307"/>
      <c r="Q53" s="308"/>
      <c r="R53" s="306"/>
      <c r="S53" s="307"/>
      <c r="T53" s="307"/>
      <c r="U53" s="308"/>
      <c r="V53" s="309"/>
      <c r="W53" s="310"/>
      <c r="X53" s="311"/>
      <c r="Y53" s="309"/>
      <c r="Z53" s="310"/>
      <c r="AA53" s="312"/>
    </row>
    <row r="54" spans="2:27" ht="32.1" customHeight="1" x14ac:dyDescent="0.45">
      <c r="B54" s="337"/>
      <c r="C54" s="338"/>
      <c r="D54" s="338"/>
      <c r="E54" s="339"/>
      <c r="F54" s="182">
        <v>4</v>
      </c>
      <c r="G54" s="343" t="s">
        <v>128</v>
      </c>
      <c r="H54" s="343"/>
      <c r="I54" s="343"/>
      <c r="J54" s="343"/>
      <c r="K54" s="343"/>
      <c r="L54" s="343"/>
      <c r="M54" s="343"/>
      <c r="N54" s="344"/>
      <c r="O54" s="345"/>
      <c r="P54" s="345"/>
      <c r="Q54" s="346"/>
      <c r="R54" s="344"/>
      <c r="S54" s="345"/>
      <c r="T54" s="345"/>
      <c r="U54" s="346"/>
      <c r="V54" s="350"/>
      <c r="W54" s="348"/>
      <c r="X54" s="349"/>
      <c r="Y54" s="350"/>
      <c r="Z54" s="348"/>
      <c r="AA54" s="351"/>
    </row>
    <row r="55" spans="2:27" ht="32.1" customHeight="1" thickBot="1" x14ac:dyDescent="0.5">
      <c r="B55" s="337"/>
      <c r="C55" s="338"/>
      <c r="D55" s="338"/>
      <c r="E55" s="339"/>
      <c r="F55" s="146">
        <v>4</v>
      </c>
      <c r="G55" s="325" t="s">
        <v>128</v>
      </c>
      <c r="H55" s="325"/>
      <c r="I55" s="325"/>
      <c r="J55" s="325"/>
      <c r="K55" s="325"/>
      <c r="L55" s="325"/>
      <c r="M55" s="325"/>
      <c r="N55" s="326"/>
      <c r="O55" s="327"/>
      <c r="P55" s="327"/>
      <c r="Q55" s="328"/>
      <c r="R55" s="326"/>
      <c r="S55" s="327"/>
      <c r="T55" s="327"/>
      <c r="U55" s="328"/>
      <c r="V55" s="330"/>
      <c r="W55" s="331"/>
      <c r="X55" s="332"/>
      <c r="Y55" s="330"/>
      <c r="Z55" s="331"/>
      <c r="AA55" s="333"/>
    </row>
    <row r="56" spans="2:27" ht="32.1" customHeight="1" x14ac:dyDescent="0.45">
      <c r="B56" s="173"/>
      <c r="C56" s="153"/>
      <c r="D56" s="153"/>
      <c r="E56" s="174"/>
      <c r="F56" s="182">
        <v>5</v>
      </c>
      <c r="G56" s="322" t="s">
        <v>146</v>
      </c>
      <c r="H56" s="322"/>
      <c r="I56" s="322"/>
      <c r="J56" s="322"/>
      <c r="K56" s="322"/>
      <c r="L56" s="322"/>
      <c r="M56" s="322"/>
      <c r="N56" s="323"/>
      <c r="O56" s="297"/>
      <c r="P56" s="297"/>
      <c r="Q56" s="324"/>
      <c r="R56" s="323"/>
      <c r="S56" s="297"/>
      <c r="T56" s="297"/>
      <c r="U56" s="324"/>
      <c r="V56" s="350"/>
      <c r="W56" s="348"/>
      <c r="X56" s="349"/>
      <c r="Y56" s="350"/>
      <c r="Z56" s="348"/>
      <c r="AA56" s="351"/>
    </row>
    <row r="57" spans="2:27" ht="32.1" customHeight="1" thickBot="1" x14ac:dyDescent="0.5">
      <c r="B57" s="173"/>
      <c r="C57" s="153"/>
      <c r="D57" s="153"/>
      <c r="E57" s="174"/>
      <c r="F57" s="146">
        <v>5</v>
      </c>
      <c r="G57" s="325" t="s">
        <v>146</v>
      </c>
      <c r="H57" s="325"/>
      <c r="I57" s="325"/>
      <c r="J57" s="325"/>
      <c r="K57" s="325"/>
      <c r="L57" s="325"/>
      <c r="M57" s="325"/>
      <c r="N57" s="326"/>
      <c r="O57" s="327"/>
      <c r="P57" s="327"/>
      <c r="Q57" s="328"/>
      <c r="R57" s="326"/>
      <c r="S57" s="327"/>
      <c r="T57" s="327"/>
      <c r="U57" s="328"/>
      <c r="V57" s="330"/>
      <c r="W57" s="331"/>
      <c r="X57" s="332"/>
      <c r="Y57" s="330"/>
      <c r="Z57" s="331"/>
      <c r="AA57" s="333"/>
    </row>
    <row r="58" spans="2:27" ht="32.1" customHeight="1" x14ac:dyDescent="0.45">
      <c r="B58" s="173"/>
      <c r="C58" s="153"/>
      <c r="D58" s="153"/>
      <c r="E58" s="174"/>
      <c r="F58" s="182">
        <v>6</v>
      </c>
      <c r="G58" s="322" t="s">
        <v>147</v>
      </c>
      <c r="H58" s="322"/>
      <c r="I58" s="322"/>
      <c r="J58" s="322"/>
      <c r="K58" s="322"/>
      <c r="L58" s="322"/>
      <c r="M58" s="322"/>
      <c r="N58" s="344"/>
      <c r="O58" s="345"/>
      <c r="P58" s="345"/>
      <c r="Q58" s="346"/>
      <c r="R58" s="323"/>
      <c r="S58" s="297"/>
      <c r="T58" s="297"/>
      <c r="U58" s="324"/>
      <c r="V58" s="350"/>
      <c r="W58" s="348"/>
      <c r="X58" s="349"/>
      <c r="Y58" s="350"/>
      <c r="Z58" s="348"/>
      <c r="AA58" s="351"/>
    </row>
    <row r="59" spans="2:27" ht="32.1" customHeight="1" thickBot="1" x14ac:dyDescent="0.5">
      <c r="B59" s="173"/>
      <c r="C59" s="153"/>
      <c r="D59" s="153"/>
      <c r="E59" s="174"/>
      <c r="F59" s="146">
        <v>6</v>
      </c>
      <c r="G59" s="325" t="s">
        <v>147</v>
      </c>
      <c r="H59" s="325"/>
      <c r="I59" s="325"/>
      <c r="J59" s="325"/>
      <c r="K59" s="325"/>
      <c r="L59" s="325"/>
      <c r="M59" s="325"/>
      <c r="N59" s="326"/>
      <c r="O59" s="327"/>
      <c r="P59" s="327"/>
      <c r="Q59" s="328"/>
      <c r="R59" s="326"/>
      <c r="S59" s="327"/>
      <c r="T59" s="327"/>
      <c r="U59" s="328"/>
      <c r="V59" s="330"/>
      <c r="W59" s="331"/>
      <c r="X59" s="332"/>
      <c r="Y59" s="330"/>
      <c r="Z59" s="331"/>
      <c r="AA59" s="333"/>
    </row>
    <row r="60" spans="2:27" ht="32.1" customHeight="1" x14ac:dyDescent="0.45">
      <c r="B60" s="173"/>
      <c r="C60" s="153"/>
      <c r="D60" s="153"/>
      <c r="E60" s="174"/>
      <c r="F60" s="182">
        <v>7</v>
      </c>
      <c r="G60" s="322" t="s">
        <v>149</v>
      </c>
      <c r="H60" s="322"/>
      <c r="I60" s="322"/>
      <c r="J60" s="322"/>
      <c r="K60" s="322"/>
      <c r="L60" s="322"/>
      <c r="M60" s="322"/>
      <c r="N60" s="344"/>
      <c r="O60" s="345"/>
      <c r="P60" s="345"/>
      <c r="Q60" s="346"/>
      <c r="R60" s="344"/>
      <c r="S60" s="345"/>
      <c r="T60" s="345"/>
      <c r="U60" s="346"/>
      <c r="V60" s="350"/>
      <c r="W60" s="348"/>
      <c r="X60" s="349"/>
      <c r="Y60" s="350"/>
      <c r="Z60" s="348"/>
      <c r="AA60" s="351"/>
    </row>
    <row r="61" spans="2:27" ht="32.1" customHeight="1" thickBot="1" x14ac:dyDescent="0.5">
      <c r="B61" s="173"/>
      <c r="C61" s="153"/>
      <c r="D61" s="153"/>
      <c r="E61" s="174"/>
      <c r="F61" s="146">
        <v>7</v>
      </c>
      <c r="G61" s="325" t="s">
        <v>149</v>
      </c>
      <c r="H61" s="325"/>
      <c r="I61" s="325"/>
      <c r="J61" s="325"/>
      <c r="K61" s="325"/>
      <c r="L61" s="325"/>
      <c r="M61" s="325"/>
      <c r="N61" s="326"/>
      <c r="O61" s="327"/>
      <c r="P61" s="327"/>
      <c r="Q61" s="328"/>
      <c r="R61" s="326"/>
      <c r="S61" s="327"/>
      <c r="T61" s="327"/>
      <c r="U61" s="328"/>
      <c r="V61" s="330"/>
      <c r="W61" s="331"/>
      <c r="X61" s="332"/>
      <c r="Y61" s="330"/>
      <c r="Z61" s="331"/>
      <c r="AA61" s="333"/>
    </row>
    <row r="62" spans="2:27" ht="32.1" customHeight="1" x14ac:dyDescent="0.45">
      <c r="B62" s="173"/>
      <c r="C62" s="153"/>
      <c r="D62" s="153"/>
      <c r="E62" s="174"/>
      <c r="F62" s="182">
        <v>8</v>
      </c>
      <c r="G62" s="322" t="s">
        <v>151</v>
      </c>
      <c r="H62" s="322"/>
      <c r="I62" s="322"/>
      <c r="J62" s="322"/>
      <c r="K62" s="322"/>
      <c r="L62" s="322"/>
      <c r="M62" s="322"/>
      <c r="N62" s="344"/>
      <c r="O62" s="345"/>
      <c r="P62" s="345"/>
      <c r="Q62" s="346"/>
      <c r="R62" s="323"/>
      <c r="S62" s="297"/>
      <c r="T62" s="297"/>
      <c r="U62" s="324"/>
      <c r="V62" s="350"/>
      <c r="W62" s="348"/>
      <c r="X62" s="349"/>
      <c r="Y62" s="350"/>
      <c r="Z62" s="348"/>
      <c r="AA62" s="351"/>
    </row>
    <row r="63" spans="2:27" ht="32.1" customHeight="1" thickBot="1" x14ac:dyDescent="0.5">
      <c r="B63" s="173"/>
      <c r="C63" s="153"/>
      <c r="D63" s="153"/>
      <c r="E63" s="174"/>
      <c r="F63" s="146">
        <v>8</v>
      </c>
      <c r="G63" s="325" t="s">
        <v>151</v>
      </c>
      <c r="H63" s="325"/>
      <c r="I63" s="325"/>
      <c r="J63" s="325"/>
      <c r="K63" s="325"/>
      <c r="L63" s="325"/>
      <c r="M63" s="325"/>
      <c r="N63" s="326"/>
      <c r="O63" s="327"/>
      <c r="P63" s="327"/>
      <c r="Q63" s="328"/>
      <c r="R63" s="326"/>
      <c r="S63" s="327"/>
      <c r="T63" s="327"/>
      <c r="U63" s="328"/>
      <c r="V63" s="330"/>
      <c r="W63" s="331"/>
      <c r="X63" s="332"/>
      <c r="Y63" s="330"/>
      <c r="Z63" s="331"/>
      <c r="AA63" s="333"/>
    </row>
    <row r="64" spans="2:27" ht="32.1" customHeight="1" x14ac:dyDescent="0.45">
      <c r="B64" s="173"/>
      <c r="C64" s="153"/>
      <c r="D64" s="153"/>
      <c r="E64" s="174"/>
      <c r="F64" s="182">
        <v>9</v>
      </c>
      <c r="G64" s="322" t="s">
        <v>153</v>
      </c>
      <c r="H64" s="322"/>
      <c r="I64" s="322"/>
      <c r="J64" s="322"/>
      <c r="K64" s="322"/>
      <c r="L64" s="322"/>
      <c r="M64" s="322"/>
      <c r="N64" s="344"/>
      <c r="O64" s="345"/>
      <c r="P64" s="345"/>
      <c r="Q64" s="346"/>
      <c r="R64" s="323"/>
      <c r="S64" s="297"/>
      <c r="T64" s="297"/>
      <c r="U64" s="324"/>
      <c r="V64" s="350"/>
      <c r="W64" s="348"/>
      <c r="X64" s="349"/>
      <c r="Y64" s="350"/>
      <c r="Z64" s="348"/>
      <c r="AA64" s="351"/>
    </row>
    <row r="65" spans="2:27" ht="32.1" customHeight="1" thickBot="1" x14ac:dyDescent="0.5">
      <c r="B65" s="175"/>
      <c r="C65" s="176"/>
      <c r="D65" s="176"/>
      <c r="E65" s="177"/>
      <c r="F65" s="146">
        <v>9</v>
      </c>
      <c r="G65" s="325" t="s">
        <v>153</v>
      </c>
      <c r="H65" s="325"/>
      <c r="I65" s="325"/>
      <c r="J65" s="325"/>
      <c r="K65" s="325"/>
      <c r="L65" s="325"/>
      <c r="M65" s="325"/>
      <c r="N65" s="326"/>
      <c r="O65" s="327"/>
      <c r="P65" s="327"/>
      <c r="Q65" s="328"/>
      <c r="R65" s="326"/>
      <c r="S65" s="327"/>
      <c r="T65" s="327"/>
      <c r="U65" s="328"/>
      <c r="V65" s="330"/>
      <c r="W65" s="331"/>
      <c r="X65" s="332"/>
      <c r="Y65" s="330"/>
      <c r="Z65" s="331"/>
      <c r="AA65" s="333"/>
    </row>
    <row r="66" spans="2:27" ht="32.1" customHeight="1" x14ac:dyDescent="0.45">
      <c r="B66" s="153"/>
      <c r="C66" s="153"/>
      <c r="D66" s="153"/>
      <c r="E66" s="153"/>
      <c r="F66" s="154"/>
      <c r="G66" s="110"/>
      <c r="H66" s="110"/>
      <c r="I66" s="110"/>
      <c r="J66" s="110"/>
      <c r="K66" s="110"/>
      <c r="L66" s="110"/>
      <c r="M66" s="110"/>
      <c r="N66" s="110"/>
      <c r="O66" s="110"/>
      <c r="P66" s="110"/>
      <c r="Q66" s="110"/>
      <c r="R66" s="110"/>
      <c r="S66" s="110"/>
      <c r="T66" s="110"/>
      <c r="U66" s="110"/>
      <c r="V66" s="155"/>
      <c r="W66" s="155"/>
      <c r="X66" s="155"/>
      <c r="Y66" s="155"/>
      <c r="Z66" s="155"/>
      <c r="AA66" s="155"/>
    </row>
    <row r="67" spans="2:27" ht="32.1" customHeight="1" thickBot="1" x14ac:dyDescent="0.5">
      <c r="B67" s="1"/>
      <c r="C67" s="1"/>
      <c r="D67" s="1"/>
      <c r="E67" s="1"/>
      <c r="F67" s="1"/>
      <c r="G67" s="1"/>
      <c r="H67" s="1"/>
      <c r="I67" s="1"/>
      <c r="J67" s="1"/>
      <c r="K67" s="1"/>
      <c r="L67" s="1"/>
      <c r="M67" s="1"/>
      <c r="N67" s="1"/>
      <c r="O67" s="1"/>
      <c r="P67" s="1"/>
      <c r="Q67" s="1"/>
      <c r="R67" s="1"/>
      <c r="S67" s="1"/>
      <c r="T67" s="1"/>
      <c r="U67" s="1"/>
      <c r="V67" s="1"/>
      <c r="W67" s="1"/>
      <c r="X67" s="1"/>
      <c r="Y67" s="1"/>
      <c r="Z67" s="1"/>
      <c r="AA67" s="1"/>
    </row>
    <row r="68" spans="2:27" ht="32.1" customHeight="1" thickBot="1" x14ac:dyDescent="0.5">
      <c r="B68" s="353" t="s">
        <v>112</v>
      </c>
      <c r="C68" s="354"/>
      <c r="D68" s="354"/>
      <c r="E68" s="355"/>
      <c r="F68" s="179"/>
      <c r="G68" s="356" t="s">
        <v>22</v>
      </c>
      <c r="H68" s="356"/>
      <c r="I68" s="356"/>
      <c r="J68" s="356"/>
      <c r="K68" s="356"/>
      <c r="L68" s="356"/>
      <c r="M68" s="356"/>
      <c r="N68" s="357" t="s">
        <v>23</v>
      </c>
      <c r="O68" s="357"/>
      <c r="P68" s="357"/>
      <c r="Q68" s="357"/>
      <c r="R68" s="357"/>
      <c r="S68" s="357"/>
      <c r="T68" s="357"/>
      <c r="U68" s="357"/>
      <c r="V68" s="358" t="s">
        <v>24</v>
      </c>
      <c r="W68" s="359"/>
      <c r="X68" s="360"/>
      <c r="Y68" s="358" t="s">
        <v>25</v>
      </c>
      <c r="Z68" s="359"/>
      <c r="AA68" s="361"/>
    </row>
    <row r="69" spans="2:27" ht="32.1" customHeight="1" x14ac:dyDescent="0.45">
      <c r="B69" s="334" t="s">
        <v>159</v>
      </c>
      <c r="C69" s="335"/>
      <c r="D69" s="335"/>
      <c r="E69" s="336"/>
      <c r="F69" s="113">
        <v>1</v>
      </c>
      <c r="G69" s="343" t="s">
        <v>26</v>
      </c>
      <c r="H69" s="343"/>
      <c r="I69" s="343"/>
      <c r="J69" s="343"/>
      <c r="K69" s="343"/>
      <c r="L69" s="343"/>
      <c r="M69" s="343"/>
      <c r="N69" s="344" t="s">
        <v>52</v>
      </c>
      <c r="O69" s="345"/>
      <c r="P69" s="345"/>
      <c r="Q69" s="346"/>
      <c r="R69" s="344" t="s">
        <v>120</v>
      </c>
      <c r="S69" s="345"/>
      <c r="T69" s="345"/>
      <c r="U69" s="346"/>
      <c r="V69" s="350" t="s">
        <v>50</v>
      </c>
      <c r="W69" s="348"/>
      <c r="X69" s="349"/>
      <c r="Y69" s="350" t="s">
        <v>51</v>
      </c>
      <c r="Z69" s="348"/>
      <c r="AA69" s="351"/>
    </row>
    <row r="70" spans="2:27" ht="32.1" customHeight="1" x14ac:dyDescent="0.45">
      <c r="B70" s="337"/>
      <c r="C70" s="338"/>
      <c r="D70" s="338"/>
      <c r="E70" s="339"/>
      <c r="F70" s="114">
        <v>2</v>
      </c>
      <c r="G70" s="313" t="s">
        <v>27</v>
      </c>
      <c r="H70" s="313"/>
      <c r="I70" s="313"/>
      <c r="J70" s="313"/>
      <c r="K70" s="313"/>
      <c r="L70" s="313"/>
      <c r="M70" s="313"/>
      <c r="N70" s="314" t="s">
        <v>51</v>
      </c>
      <c r="O70" s="315"/>
      <c r="P70" s="315"/>
      <c r="Q70" s="316"/>
      <c r="R70" s="314" t="s">
        <v>50</v>
      </c>
      <c r="S70" s="315"/>
      <c r="T70" s="315"/>
      <c r="U70" s="316"/>
      <c r="V70" s="320" t="s">
        <v>49</v>
      </c>
      <c r="W70" s="318"/>
      <c r="X70" s="319"/>
      <c r="Y70" s="320" t="s">
        <v>52</v>
      </c>
      <c r="Z70" s="318"/>
      <c r="AA70" s="321"/>
    </row>
    <row r="71" spans="2:27" ht="32.1" customHeight="1" x14ac:dyDescent="0.45">
      <c r="B71" s="337"/>
      <c r="C71" s="338"/>
      <c r="D71" s="338"/>
      <c r="E71" s="339"/>
      <c r="F71" s="114">
        <v>3</v>
      </c>
      <c r="G71" s="314" t="s">
        <v>58</v>
      </c>
      <c r="H71" s="315"/>
      <c r="I71" s="315"/>
      <c r="J71" s="315"/>
      <c r="K71" s="315"/>
      <c r="L71" s="315"/>
      <c r="M71" s="316"/>
      <c r="N71" s="314" t="s">
        <v>4</v>
      </c>
      <c r="O71" s="315"/>
      <c r="P71" s="315"/>
      <c r="Q71" s="316"/>
      <c r="R71" s="314" t="s">
        <v>6</v>
      </c>
      <c r="S71" s="315"/>
      <c r="T71" s="315"/>
      <c r="U71" s="316"/>
      <c r="V71" s="320" t="s">
        <v>52</v>
      </c>
      <c r="W71" s="318"/>
      <c r="X71" s="319"/>
      <c r="Y71" s="320" t="s">
        <v>46</v>
      </c>
      <c r="Z71" s="318"/>
      <c r="AA71" s="321"/>
    </row>
    <row r="72" spans="2:27" ht="32.1" customHeight="1" x14ac:dyDescent="0.45">
      <c r="B72" s="337"/>
      <c r="C72" s="338"/>
      <c r="D72" s="338"/>
      <c r="E72" s="339"/>
      <c r="F72" s="115">
        <v>4</v>
      </c>
      <c r="G72" s="313" t="s">
        <v>29</v>
      </c>
      <c r="H72" s="313"/>
      <c r="I72" s="313"/>
      <c r="J72" s="313"/>
      <c r="K72" s="313"/>
      <c r="L72" s="313"/>
      <c r="M72" s="313"/>
      <c r="N72" s="314" t="s">
        <v>49</v>
      </c>
      <c r="O72" s="315"/>
      <c r="P72" s="315"/>
      <c r="Q72" s="316"/>
      <c r="R72" s="306" t="s">
        <v>51</v>
      </c>
      <c r="S72" s="307"/>
      <c r="T72" s="307"/>
      <c r="U72" s="308"/>
      <c r="V72" s="320" t="s">
        <v>6</v>
      </c>
      <c r="W72" s="318"/>
      <c r="X72" s="319"/>
      <c r="Y72" s="320" t="s">
        <v>4</v>
      </c>
      <c r="Z72" s="318"/>
      <c r="AA72" s="321"/>
    </row>
    <row r="73" spans="2:27" ht="32.1" customHeight="1" thickBot="1" x14ac:dyDescent="0.5">
      <c r="B73" s="340"/>
      <c r="C73" s="341"/>
      <c r="D73" s="341"/>
      <c r="E73" s="342"/>
      <c r="F73" s="117">
        <v>5</v>
      </c>
      <c r="G73" s="325" t="s">
        <v>60</v>
      </c>
      <c r="H73" s="325"/>
      <c r="I73" s="325"/>
      <c r="J73" s="325"/>
      <c r="K73" s="325"/>
      <c r="L73" s="325"/>
      <c r="M73" s="325"/>
      <c r="N73" s="326" t="s">
        <v>50</v>
      </c>
      <c r="O73" s="327"/>
      <c r="P73" s="327"/>
      <c r="Q73" s="328"/>
      <c r="R73" s="326" t="s">
        <v>52</v>
      </c>
      <c r="S73" s="327"/>
      <c r="T73" s="327"/>
      <c r="U73" s="328"/>
      <c r="V73" s="330" t="s">
        <v>51</v>
      </c>
      <c r="W73" s="331"/>
      <c r="X73" s="332"/>
      <c r="Y73" s="330" t="s">
        <v>49</v>
      </c>
      <c r="Z73" s="331"/>
      <c r="AA73" s="333"/>
    </row>
    <row r="74" spans="2:27" ht="32.1" customHeight="1" thickBot="1" x14ac:dyDescent="0.5">
      <c r="B74" s="1"/>
      <c r="C74" s="1"/>
      <c r="D74" s="1"/>
      <c r="E74" s="1"/>
      <c r="F74" s="1"/>
      <c r="G74" s="1"/>
      <c r="H74" s="1"/>
      <c r="I74" s="1"/>
      <c r="J74" s="1"/>
      <c r="K74" s="1"/>
      <c r="L74" s="1"/>
      <c r="M74" s="1"/>
      <c r="N74" s="1"/>
      <c r="O74" s="1"/>
      <c r="P74" s="1"/>
      <c r="Q74" s="1"/>
      <c r="R74" s="1"/>
      <c r="S74" s="1"/>
      <c r="T74" s="1"/>
      <c r="U74" s="1"/>
      <c r="V74" s="1"/>
      <c r="W74" s="1"/>
      <c r="X74" s="1"/>
      <c r="Y74" s="1"/>
      <c r="Z74" s="1"/>
      <c r="AA74" s="1"/>
    </row>
    <row r="75" spans="2:27" ht="32.1" customHeight="1" thickBot="1" x14ac:dyDescent="0.5">
      <c r="B75" s="353" t="s">
        <v>160</v>
      </c>
      <c r="C75" s="354"/>
      <c r="D75" s="354"/>
      <c r="E75" s="355"/>
      <c r="F75" s="179"/>
      <c r="G75" s="356" t="s">
        <v>22</v>
      </c>
      <c r="H75" s="356"/>
      <c r="I75" s="356"/>
      <c r="J75" s="356"/>
      <c r="K75" s="356"/>
      <c r="L75" s="356"/>
      <c r="M75" s="356"/>
      <c r="N75" s="357" t="s">
        <v>23</v>
      </c>
      <c r="O75" s="357"/>
      <c r="P75" s="357"/>
      <c r="Q75" s="357"/>
      <c r="R75" s="357"/>
      <c r="S75" s="357"/>
      <c r="T75" s="357"/>
      <c r="U75" s="357"/>
      <c r="V75" s="358" t="s">
        <v>24</v>
      </c>
      <c r="W75" s="359"/>
      <c r="X75" s="360"/>
      <c r="Y75" s="358" t="s">
        <v>25</v>
      </c>
      <c r="Z75" s="359"/>
      <c r="AA75" s="361"/>
    </row>
    <row r="76" spans="2:27" ht="32.1" customHeight="1" x14ac:dyDescent="0.45">
      <c r="B76" s="334" t="s">
        <v>174</v>
      </c>
      <c r="C76" s="335"/>
      <c r="D76" s="335"/>
      <c r="E76" s="336"/>
      <c r="F76" s="113">
        <v>1</v>
      </c>
      <c r="G76" s="343" t="s">
        <v>26</v>
      </c>
      <c r="H76" s="343"/>
      <c r="I76" s="343"/>
      <c r="J76" s="343"/>
      <c r="K76" s="343"/>
      <c r="L76" s="343"/>
      <c r="M76" s="343"/>
      <c r="N76" s="344" t="s">
        <v>52</v>
      </c>
      <c r="O76" s="345"/>
      <c r="P76" s="345"/>
      <c r="Q76" s="346"/>
      <c r="R76" s="344" t="s">
        <v>131</v>
      </c>
      <c r="S76" s="345"/>
      <c r="T76" s="345"/>
      <c r="U76" s="346"/>
      <c r="V76" s="350" t="s">
        <v>50</v>
      </c>
      <c r="W76" s="348"/>
      <c r="X76" s="349"/>
      <c r="Y76" s="350" t="s">
        <v>48</v>
      </c>
      <c r="Z76" s="348"/>
      <c r="AA76" s="351"/>
    </row>
    <row r="77" spans="2:27" ht="32.1" customHeight="1" x14ac:dyDescent="0.45">
      <c r="B77" s="337"/>
      <c r="C77" s="338"/>
      <c r="D77" s="338"/>
      <c r="E77" s="339"/>
      <c r="F77" s="114">
        <v>2</v>
      </c>
      <c r="G77" s="313" t="s">
        <v>40</v>
      </c>
      <c r="H77" s="313"/>
      <c r="I77" s="313"/>
      <c r="J77" s="313"/>
      <c r="K77" s="313"/>
      <c r="L77" s="313"/>
      <c r="M77" s="313"/>
      <c r="N77" s="314" t="s">
        <v>46</v>
      </c>
      <c r="O77" s="315"/>
      <c r="P77" s="315"/>
      <c r="Q77" s="316"/>
      <c r="R77" s="314" t="s">
        <v>48</v>
      </c>
      <c r="S77" s="315"/>
      <c r="T77" s="315"/>
      <c r="U77" s="316"/>
      <c r="V77" s="320" t="s">
        <v>52</v>
      </c>
      <c r="W77" s="318"/>
      <c r="X77" s="319"/>
      <c r="Y77" s="320" t="s">
        <v>131</v>
      </c>
      <c r="Z77" s="318"/>
      <c r="AA77" s="321"/>
    </row>
    <row r="78" spans="2:27" ht="32.1" customHeight="1" x14ac:dyDescent="0.45">
      <c r="B78" s="337"/>
      <c r="C78" s="338"/>
      <c r="D78" s="338"/>
      <c r="E78" s="339"/>
      <c r="F78" s="115">
        <v>3</v>
      </c>
      <c r="G78" s="313" t="s">
        <v>135</v>
      </c>
      <c r="H78" s="313"/>
      <c r="I78" s="313"/>
      <c r="J78" s="313"/>
      <c r="K78" s="313"/>
      <c r="L78" s="313"/>
      <c r="M78" s="313"/>
      <c r="N78" s="314" t="s">
        <v>48</v>
      </c>
      <c r="O78" s="315"/>
      <c r="P78" s="315"/>
      <c r="Q78" s="316"/>
      <c r="R78" s="306" t="s">
        <v>52</v>
      </c>
      <c r="S78" s="307"/>
      <c r="T78" s="307"/>
      <c r="U78" s="308"/>
      <c r="V78" s="320" t="s">
        <v>131</v>
      </c>
      <c r="W78" s="318"/>
      <c r="X78" s="319"/>
      <c r="Y78" s="320" t="s">
        <v>50</v>
      </c>
      <c r="Z78" s="318"/>
      <c r="AA78" s="321"/>
    </row>
    <row r="79" spans="2:27" ht="32.1" customHeight="1" thickBot="1" x14ac:dyDescent="0.5">
      <c r="B79" s="340"/>
      <c r="C79" s="341"/>
      <c r="D79" s="341"/>
      <c r="E79" s="342"/>
      <c r="F79" s="117">
        <v>4</v>
      </c>
      <c r="G79" s="325" t="s">
        <v>136</v>
      </c>
      <c r="H79" s="325"/>
      <c r="I79" s="325"/>
      <c r="J79" s="325"/>
      <c r="K79" s="325"/>
      <c r="L79" s="325"/>
      <c r="M79" s="325"/>
      <c r="N79" s="326" t="s">
        <v>131</v>
      </c>
      <c r="O79" s="327"/>
      <c r="P79" s="327"/>
      <c r="Q79" s="328"/>
      <c r="R79" s="326" t="s">
        <v>50</v>
      </c>
      <c r="S79" s="327"/>
      <c r="T79" s="327"/>
      <c r="U79" s="328"/>
      <c r="V79" s="330" t="s">
        <v>48</v>
      </c>
      <c r="W79" s="331"/>
      <c r="X79" s="332"/>
      <c r="Y79" s="330" t="s">
        <v>52</v>
      </c>
      <c r="Z79" s="331"/>
      <c r="AA79" s="333"/>
    </row>
    <row r="80" spans="2:27" ht="32.1" customHeight="1" x14ac:dyDescent="0.45">
      <c r="B80" s="329" t="s">
        <v>161</v>
      </c>
      <c r="C80" s="329"/>
      <c r="D80" s="329"/>
      <c r="E80" s="329"/>
      <c r="F80" s="329"/>
      <c r="G80" s="329"/>
      <c r="H80" s="329"/>
      <c r="I80" s="110"/>
      <c r="J80" s="110"/>
      <c r="K80" s="110"/>
      <c r="L80" s="110"/>
      <c r="M80" s="110"/>
      <c r="N80" s="110"/>
      <c r="O80" s="110"/>
      <c r="P80" s="110"/>
      <c r="Q80" s="110"/>
      <c r="R80" s="110"/>
      <c r="S80" s="110"/>
      <c r="T80" s="110"/>
      <c r="U80" s="110"/>
      <c r="V80" s="155"/>
      <c r="W80" s="155"/>
      <c r="X80" s="155"/>
      <c r="Y80" s="155"/>
      <c r="Z80" s="155"/>
      <c r="AA80" s="155"/>
    </row>
    <row r="81" spans="2:27" ht="32.1" customHeight="1" thickBot="1" x14ac:dyDescent="0.5">
      <c r="B81" s="1"/>
      <c r="C81" s="1"/>
      <c r="D81" s="1"/>
      <c r="E81" s="1"/>
      <c r="F81" s="1"/>
      <c r="G81" s="1"/>
      <c r="H81" s="1"/>
      <c r="I81" s="1"/>
      <c r="J81" s="1"/>
      <c r="K81" s="1"/>
      <c r="L81" s="1"/>
      <c r="M81" s="1"/>
      <c r="N81" s="1"/>
      <c r="O81" s="1"/>
      <c r="P81" s="1"/>
      <c r="Q81" s="1"/>
      <c r="R81" s="1"/>
      <c r="S81" s="1"/>
      <c r="T81" s="1"/>
      <c r="U81" s="1"/>
      <c r="V81" s="1"/>
      <c r="W81" s="1"/>
      <c r="X81" s="1"/>
      <c r="Y81" s="1"/>
      <c r="Z81" s="1"/>
      <c r="AA81" s="1"/>
    </row>
    <row r="82" spans="2:27" ht="32.1" customHeight="1" thickBot="1" x14ac:dyDescent="0.5">
      <c r="B82" s="353" t="s">
        <v>158</v>
      </c>
      <c r="C82" s="354"/>
      <c r="D82" s="354"/>
      <c r="E82" s="355"/>
      <c r="F82" s="179"/>
      <c r="G82" s="356" t="s">
        <v>22</v>
      </c>
      <c r="H82" s="356"/>
      <c r="I82" s="356"/>
      <c r="J82" s="356"/>
      <c r="K82" s="356"/>
      <c r="L82" s="356"/>
      <c r="M82" s="356"/>
      <c r="N82" s="357" t="s">
        <v>23</v>
      </c>
      <c r="O82" s="357"/>
      <c r="P82" s="357"/>
      <c r="Q82" s="357"/>
      <c r="R82" s="357"/>
      <c r="S82" s="357"/>
      <c r="T82" s="357"/>
      <c r="U82" s="357"/>
      <c r="V82" s="358" t="s">
        <v>24</v>
      </c>
      <c r="W82" s="359"/>
      <c r="X82" s="360"/>
      <c r="Y82" s="358" t="s">
        <v>25</v>
      </c>
      <c r="Z82" s="359"/>
      <c r="AA82" s="361"/>
    </row>
    <row r="83" spans="2:27" ht="32.1" customHeight="1" x14ac:dyDescent="0.45">
      <c r="B83" s="334" t="s">
        <v>171</v>
      </c>
      <c r="C83" s="335"/>
      <c r="D83" s="335"/>
      <c r="E83" s="336"/>
      <c r="F83" s="113">
        <v>1</v>
      </c>
      <c r="G83" s="513" t="s">
        <v>175</v>
      </c>
      <c r="H83" s="513"/>
      <c r="I83" s="513"/>
      <c r="J83" s="513"/>
      <c r="K83" s="513"/>
      <c r="L83" s="513"/>
      <c r="M83" s="513"/>
      <c r="N83" s="344" t="s">
        <v>0</v>
      </c>
      <c r="O83" s="345"/>
      <c r="P83" s="345"/>
      <c r="Q83" s="346"/>
      <c r="R83" s="344" t="s">
        <v>2</v>
      </c>
      <c r="S83" s="345"/>
      <c r="T83" s="345"/>
      <c r="U83" s="346"/>
      <c r="V83" s="347" t="s">
        <v>131</v>
      </c>
      <c r="W83" s="348"/>
      <c r="X83" s="349"/>
      <c r="Y83" s="350" t="s">
        <v>53</v>
      </c>
      <c r="Z83" s="348"/>
      <c r="AA83" s="351"/>
    </row>
    <row r="84" spans="2:27" ht="32.1" customHeight="1" x14ac:dyDescent="0.45">
      <c r="B84" s="337"/>
      <c r="C84" s="338"/>
      <c r="D84" s="338"/>
      <c r="E84" s="339"/>
      <c r="F84" s="114">
        <v>2</v>
      </c>
      <c r="G84" s="514" t="s">
        <v>176</v>
      </c>
      <c r="H84" s="514"/>
      <c r="I84" s="514"/>
      <c r="J84" s="514"/>
      <c r="K84" s="514"/>
      <c r="L84" s="514"/>
      <c r="M84" s="514"/>
      <c r="N84" s="314" t="s">
        <v>131</v>
      </c>
      <c r="O84" s="315"/>
      <c r="P84" s="315"/>
      <c r="Q84" s="316"/>
      <c r="R84" s="314" t="s">
        <v>53</v>
      </c>
      <c r="S84" s="315"/>
      <c r="T84" s="315"/>
      <c r="U84" s="316"/>
      <c r="V84" s="317" t="s">
        <v>2</v>
      </c>
      <c r="W84" s="318"/>
      <c r="X84" s="319"/>
      <c r="Y84" s="320" t="s">
        <v>39</v>
      </c>
      <c r="Z84" s="318"/>
      <c r="AA84" s="321"/>
    </row>
    <row r="85" spans="2:27" ht="32.1" customHeight="1" x14ac:dyDescent="0.45">
      <c r="B85" s="337"/>
      <c r="C85" s="338"/>
      <c r="D85" s="338"/>
      <c r="E85" s="339"/>
      <c r="F85" s="115">
        <v>3</v>
      </c>
      <c r="G85" s="514" t="s">
        <v>177</v>
      </c>
      <c r="H85" s="514"/>
      <c r="I85" s="514"/>
      <c r="J85" s="514"/>
      <c r="K85" s="514"/>
      <c r="L85" s="514"/>
      <c r="M85" s="514"/>
      <c r="N85" s="314" t="s">
        <v>39</v>
      </c>
      <c r="O85" s="315"/>
      <c r="P85" s="315"/>
      <c r="Q85" s="316"/>
      <c r="R85" s="314" t="s">
        <v>2</v>
      </c>
      <c r="S85" s="315"/>
      <c r="T85" s="315"/>
      <c r="U85" s="316"/>
      <c r="V85" s="317" t="s">
        <v>53</v>
      </c>
      <c r="W85" s="318"/>
      <c r="X85" s="319"/>
      <c r="Y85" s="320" t="s">
        <v>131</v>
      </c>
      <c r="Z85" s="318"/>
      <c r="AA85" s="321"/>
    </row>
    <row r="86" spans="2:27" ht="32.1" customHeight="1" thickBot="1" x14ac:dyDescent="0.5">
      <c r="B86" s="340"/>
      <c r="C86" s="341"/>
      <c r="D86" s="341"/>
      <c r="E86" s="342"/>
      <c r="F86" s="117">
        <v>4</v>
      </c>
      <c r="G86" s="325"/>
      <c r="H86" s="325"/>
      <c r="I86" s="325"/>
      <c r="J86" s="325"/>
      <c r="K86" s="325"/>
      <c r="L86" s="325"/>
      <c r="M86" s="325"/>
      <c r="N86" s="326"/>
      <c r="O86" s="327"/>
      <c r="P86" s="327"/>
      <c r="Q86" s="328"/>
      <c r="R86" s="326"/>
      <c r="S86" s="327"/>
      <c r="T86" s="327"/>
      <c r="U86" s="328"/>
      <c r="V86" s="352"/>
      <c r="W86" s="331"/>
      <c r="X86" s="332"/>
      <c r="Y86" s="330"/>
      <c r="Z86" s="331"/>
      <c r="AA86" s="333"/>
    </row>
    <row r="87" spans="2:27" ht="32.1" customHeight="1" thickBot="1" x14ac:dyDescent="0.5">
      <c r="B87" s="1"/>
      <c r="C87" s="1"/>
      <c r="D87" s="1"/>
      <c r="E87" s="1"/>
      <c r="F87" s="1"/>
      <c r="G87" s="1"/>
      <c r="H87" s="1"/>
      <c r="I87" s="1"/>
      <c r="J87" s="1"/>
      <c r="K87" s="1"/>
      <c r="L87" s="1"/>
      <c r="M87" s="1"/>
      <c r="N87" s="1"/>
      <c r="O87" s="1"/>
      <c r="P87" s="1"/>
      <c r="Q87" s="1"/>
      <c r="R87" s="1"/>
      <c r="S87" s="1"/>
      <c r="T87" s="1"/>
      <c r="U87" s="1"/>
      <c r="V87" s="1"/>
      <c r="W87" s="1"/>
      <c r="X87" s="1"/>
      <c r="Y87" s="1"/>
      <c r="Z87" s="1"/>
      <c r="AA87" s="1"/>
    </row>
    <row r="88" spans="2:27" ht="32.1" customHeight="1" thickBot="1" x14ac:dyDescent="0.5">
      <c r="B88" s="353" t="s">
        <v>31</v>
      </c>
      <c r="C88" s="354"/>
      <c r="D88" s="354"/>
      <c r="E88" s="355"/>
      <c r="F88" s="179"/>
      <c r="G88" s="356" t="s">
        <v>22</v>
      </c>
      <c r="H88" s="356"/>
      <c r="I88" s="356"/>
      <c r="J88" s="356"/>
      <c r="K88" s="356"/>
      <c r="L88" s="356"/>
      <c r="M88" s="356"/>
      <c r="N88" s="357" t="s">
        <v>23</v>
      </c>
      <c r="O88" s="357"/>
      <c r="P88" s="357"/>
      <c r="Q88" s="357"/>
      <c r="R88" s="357"/>
      <c r="S88" s="357"/>
      <c r="T88" s="357"/>
      <c r="U88" s="357"/>
      <c r="V88" s="358" t="s">
        <v>24</v>
      </c>
      <c r="W88" s="359"/>
      <c r="X88" s="360"/>
      <c r="Y88" s="358" t="s">
        <v>25</v>
      </c>
      <c r="Z88" s="359"/>
      <c r="AA88" s="361"/>
    </row>
    <row r="89" spans="2:27" ht="32.1" customHeight="1" x14ac:dyDescent="0.45">
      <c r="B89" s="334" t="s">
        <v>170</v>
      </c>
      <c r="C89" s="335"/>
      <c r="D89" s="335"/>
      <c r="E89" s="336"/>
      <c r="F89" s="113">
        <v>1</v>
      </c>
      <c r="G89" s="343" t="s">
        <v>142</v>
      </c>
      <c r="H89" s="343"/>
      <c r="I89" s="343"/>
      <c r="J89" s="343"/>
      <c r="K89" s="343"/>
      <c r="L89" s="343"/>
      <c r="M89" s="343"/>
      <c r="N89" s="314" t="s">
        <v>52</v>
      </c>
      <c r="O89" s="315"/>
      <c r="P89" s="315"/>
      <c r="Q89" s="316"/>
      <c r="R89" s="314" t="s">
        <v>1</v>
      </c>
      <c r="S89" s="315"/>
      <c r="T89" s="315"/>
      <c r="U89" s="316"/>
      <c r="V89" s="347" t="s">
        <v>131</v>
      </c>
      <c r="W89" s="348"/>
      <c r="X89" s="349"/>
      <c r="Y89" s="350" t="s">
        <v>47</v>
      </c>
      <c r="Z89" s="348"/>
      <c r="AA89" s="351"/>
    </row>
    <row r="90" spans="2:27" ht="32.1" customHeight="1" x14ac:dyDescent="0.45">
      <c r="B90" s="337"/>
      <c r="C90" s="338"/>
      <c r="D90" s="338"/>
      <c r="E90" s="339"/>
      <c r="F90" s="114">
        <v>2</v>
      </c>
      <c r="G90" s="313" t="s">
        <v>143</v>
      </c>
      <c r="H90" s="313"/>
      <c r="I90" s="313"/>
      <c r="J90" s="313"/>
      <c r="K90" s="313"/>
      <c r="L90" s="313"/>
      <c r="M90" s="313"/>
      <c r="N90" s="363" t="s">
        <v>131</v>
      </c>
      <c r="O90" s="364"/>
      <c r="P90" s="364"/>
      <c r="Q90" s="365"/>
      <c r="R90" s="363" t="s">
        <v>47</v>
      </c>
      <c r="S90" s="364"/>
      <c r="T90" s="364"/>
      <c r="U90" s="365"/>
      <c r="V90" s="317" t="s">
        <v>52</v>
      </c>
      <c r="W90" s="318"/>
      <c r="X90" s="319"/>
      <c r="Y90" s="320" t="s">
        <v>1</v>
      </c>
      <c r="Z90" s="318"/>
      <c r="AA90" s="321"/>
    </row>
    <row r="91" spans="2:27" ht="32.1" customHeight="1" x14ac:dyDescent="0.45">
      <c r="B91" s="337"/>
      <c r="C91" s="338"/>
      <c r="D91" s="338"/>
      <c r="E91" s="339"/>
      <c r="F91" s="115">
        <v>3</v>
      </c>
      <c r="G91" s="313" t="s">
        <v>144</v>
      </c>
      <c r="H91" s="313"/>
      <c r="I91" s="313"/>
      <c r="J91" s="313"/>
      <c r="K91" s="313"/>
      <c r="L91" s="313"/>
      <c r="M91" s="313"/>
      <c r="N91" s="314" t="s">
        <v>4</v>
      </c>
      <c r="O91" s="315"/>
      <c r="P91" s="315"/>
      <c r="Q91" s="316"/>
      <c r="R91" s="306" t="s">
        <v>5</v>
      </c>
      <c r="S91" s="307"/>
      <c r="T91" s="307"/>
      <c r="U91" s="308"/>
      <c r="V91" s="317" t="s">
        <v>47</v>
      </c>
      <c r="W91" s="318"/>
      <c r="X91" s="319"/>
      <c r="Y91" s="320" t="s">
        <v>52</v>
      </c>
      <c r="Z91" s="318"/>
      <c r="AA91" s="321"/>
    </row>
    <row r="92" spans="2:27" ht="32.1" customHeight="1" x14ac:dyDescent="0.45">
      <c r="B92" s="337"/>
      <c r="C92" s="338"/>
      <c r="D92" s="338"/>
      <c r="E92" s="339"/>
      <c r="F92" s="116">
        <v>4</v>
      </c>
      <c r="G92" s="313" t="s">
        <v>128</v>
      </c>
      <c r="H92" s="313"/>
      <c r="I92" s="313"/>
      <c r="J92" s="313"/>
      <c r="K92" s="313"/>
      <c r="L92" s="313"/>
      <c r="M92" s="313"/>
      <c r="N92" s="314" t="s">
        <v>47</v>
      </c>
      <c r="O92" s="315"/>
      <c r="P92" s="315"/>
      <c r="Q92" s="316"/>
      <c r="R92" s="314" t="s">
        <v>52</v>
      </c>
      <c r="S92" s="315"/>
      <c r="T92" s="315"/>
      <c r="U92" s="316"/>
      <c r="V92" s="317" t="s">
        <v>4</v>
      </c>
      <c r="W92" s="318"/>
      <c r="X92" s="319"/>
      <c r="Y92" s="320" t="s">
        <v>5</v>
      </c>
      <c r="Z92" s="318"/>
      <c r="AA92" s="321"/>
    </row>
    <row r="93" spans="2:27" ht="32.1" customHeight="1" x14ac:dyDescent="0.45">
      <c r="B93" s="337"/>
      <c r="C93" s="338"/>
      <c r="D93" s="338"/>
      <c r="E93" s="339"/>
      <c r="F93" s="116">
        <v>5</v>
      </c>
      <c r="G93" s="303" t="s">
        <v>146</v>
      </c>
      <c r="H93" s="303"/>
      <c r="I93" s="303"/>
      <c r="J93" s="303"/>
      <c r="K93" s="303"/>
      <c r="L93" s="303"/>
      <c r="M93" s="303"/>
      <c r="N93" s="314" t="s">
        <v>1</v>
      </c>
      <c r="O93" s="315"/>
      <c r="P93" s="315"/>
      <c r="Q93" s="316"/>
      <c r="R93" s="314" t="s">
        <v>131</v>
      </c>
      <c r="S93" s="315"/>
      <c r="T93" s="315"/>
      <c r="U93" s="316"/>
      <c r="V93" s="475" t="s">
        <v>2</v>
      </c>
      <c r="W93" s="310"/>
      <c r="X93" s="311"/>
      <c r="Y93" s="309" t="s">
        <v>4</v>
      </c>
      <c r="Z93" s="310"/>
      <c r="AA93" s="312"/>
    </row>
    <row r="94" spans="2:27" ht="32.1" customHeight="1" thickBot="1" x14ac:dyDescent="0.5">
      <c r="B94" s="340"/>
      <c r="C94" s="341"/>
      <c r="D94" s="341"/>
      <c r="E94" s="342"/>
      <c r="F94" s="146">
        <v>6</v>
      </c>
      <c r="G94" s="325" t="s">
        <v>147</v>
      </c>
      <c r="H94" s="325"/>
      <c r="I94" s="325"/>
      <c r="J94" s="325"/>
      <c r="K94" s="325"/>
      <c r="L94" s="325"/>
      <c r="M94" s="325"/>
      <c r="N94" s="326" t="s">
        <v>2</v>
      </c>
      <c r="O94" s="327"/>
      <c r="P94" s="327"/>
      <c r="Q94" s="328"/>
      <c r="R94" s="326" t="s">
        <v>4</v>
      </c>
      <c r="S94" s="327"/>
      <c r="T94" s="327"/>
      <c r="U94" s="328"/>
      <c r="V94" s="352" t="s">
        <v>1</v>
      </c>
      <c r="W94" s="331"/>
      <c r="X94" s="332"/>
      <c r="Y94" s="330" t="s">
        <v>131</v>
      </c>
      <c r="Z94" s="331"/>
      <c r="AA94" s="333"/>
    </row>
    <row r="95" spans="2:27" ht="32.1" customHeight="1" thickBot="1" x14ac:dyDescent="0.5">
      <c r="B95" s="1"/>
      <c r="C95" s="1"/>
      <c r="D95" s="1"/>
      <c r="E95" s="1"/>
      <c r="F95" s="1"/>
      <c r="G95" s="1"/>
      <c r="H95" s="1"/>
      <c r="I95" s="1"/>
      <c r="J95" s="1"/>
      <c r="K95" s="1"/>
      <c r="L95" s="1"/>
      <c r="M95" s="1"/>
      <c r="N95" s="1"/>
      <c r="O95" s="1"/>
      <c r="P95" s="1"/>
      <c r="Q95" s="1"/>
      <c r="R95" s="1"/>
      <c r="S95" s="1"/>
      <c r="T95" s="1"/>
      <c r="U95" s="1"/>
      <c r="V95" s="1"/>
      <c r="W95" s="1"/>
      <c r="X95" s="1"/>
      <c r="Y95" s="1"/>
      <c r="Z95" s="1"/>
      <c r="AA95" s="1"/>
    </row>
    <row r="96" spans="2:27" ht="32.1" customHeight="1" thickBot="1" x14ac:dyDescent="0.5">
      <c r="B96" s="353" t="s">
        <v>169</v>
      </c>
      <c r="C96" s="354"/>
      <c r="D96" s="354"/>
      <c r="E96" s="355"/>
      <c r="F96" s="179"/>
      <c r="G96" s="356" t="s">
        <v>22</v>
      </c>
      <c r="H96" s="356"/>
      <c r="I96" s="356"/>
      <c r="J96" s="356"/>
      <c r="K96" s="356"/>
      <c r="L96" s="356"/>
      <c r="M96" s="356"/>
      <c r="N96" s="357" t="s">
        <v>23</v>
      </c>
      <c r="O96" s="357"/>
      <c r="P96" s="357"/>
      <c r="Q96" s="357"/>
      <c r="R96" s="357"/>
      <c r="S96" s="357"/>
      <c r="T96" s="357"/>
      <c r="U96" s="357"/>
      <c r="V96" s="358" t="s">
        <v>24</v>
      </c>
      <c r="W96" s="359"/>
      <c r="X96" s="360"/>
      <c r="Y96" s="358" t="s">
        <v>25</v>
      </c>
      <c r="Z96" s="359"/>
      <c r="AA96" s="361"/>
    </row>
    <row r="97" spans="2:27" ht="32.1" customHeight="1" x14ac:dyDescent="0.45">
      <c r="B97" s="334" t="s">
        <v>138</v>
      </c>
      <c r="C97" s="335"/>
      <c r="D97" s="335"/>
      <c r="E97" s="336"/>
      <c r="F97" s="113">
        <v>1</v>
      </c>
      <c r="G97" s="343"/>
      <c r="H97" s="343"/>
      <c r="I97" s="343"/>
      <c r="J97" s="343"/>
      <c r="K97" s="343"/>
      <c r="L97" s="343"/>
      <c r="M97" s="343"/>
      <c r="N97" s="344" t="s">
        <v>131</v>
      </c>
      <c r="O97" s="345"/>
      <c r="P97" s="345"/>
      <c r="Q97" s="346"/>
      <c r="R97" s="344" t="s">
        <v>48</v>
      </c>
      <c r="S97" s="345"/>
      <c r="T97" s="345"/>
      <c r="U97" s="346"/>
      <c r="V97" s="347"/>
      <c r="W97" s="348"/>
      <c r="X97" s="349"/>
      <c r="Y97" s="350"/>
      <c r="Z97" s="348"/>
      <c r="AA97" s="351"/>
    </row>
    <row r="98" spans="2:27" ht="32.1" customHeight="1" x14ac:dyDescent="0.45">
      <c r="B98" s="337"/>
      <c r="C98" s="338"/>
      <c r="D98" s="338"/>
      <c r="E98" s="339"/>
      <c r="F98" s="114">
        <v>2</v>
      </c>
      <c r="G98" s="313"/>
      <c r="H98" s="313"/>
      <c r="I98" s="313"/>
      <c r="J98" s="313"/>
      <c r="K98" s="313"/>
      <c r="L98" s="313"/>
      <c r="M98" s="313"/>
      <c r="N98" s="306" t="s">
        <v>53</v>
      </c>
      <c r="O98" s="307"/>
      <c r="P98" s="307"/>
      <c r="Q98" s="308"/>
      <c r="R98" s="314" t="s">
        <v>48</v>
      </c>
      <c r="S98" s="315"/>
      <c r="T98" s="315"/>
      <c r="U98" s="316"/>
      <c r="V98" s="317"/>
      <c r="W98" s="318"/>
      <c r="X98" s="319"/>
      <c r="Y98" s="320"/>
      <c r="Z98" s="318"/>
      <c r="AA98" s="321"/>
    </row>
    <row r="99" spans="2:27" ht="32.1" customHeight="1" x14ac:dyDescent="0.45">
      <c r="B99" s="337"/>
      <c r="C99" s="338"/>
      <c r="D99" s="338"/>
      <c r="E99" s="339"/>
      <c r="F99" s="115">
        <v>3</v>
      </c>
      <c r="G99" s="313"/>
      <c r="H99" s="313"/>
      <c r="I99" s="313"/>
      <c r="J99" s="313"/>
      <c r="K99" s="313"/>
      <c r="L99" s="313"/>
      <c r="M99" s="313"/>
      <c r="N99" s="314"/>
      <c r="O99" s="315"/>
      <c r="P99" s="315"/>
      <c r="Q99" s="316"/>
      <c r="R99" s="306"/>
      <c r="S99" s="307"/>
      <c r="T99" s="307"/>
      <c r="U99" s="308"/>
      <c r="V99" s="317"/>
      <c r="W99" s="318"/>
      <c r="X99" s="319"/>
      <c r="Y99" s="320"/>
      <c r="Z99" s="318"/>
      <c r="AA99" s="321"/>
    </row>
    <row r="100" spans="2:27" ht="32.1" customHeight="1" thickBot="1" x14ac:dyDescent="0.5">
      <c r="B100" s="340"/>
      <c r="C100" s="341"/>
      <c r="D100" s="341"/>
      <c r="E100" s="342"/>
      <c r="F100" s="117">
        <v>4</v>
      </c>
      <c r="G100" s="325"/>
      <c r="H100" s="325"/>
      <c r="I100" s="325"/>
      <c r="J100" s="325"/>
      <c r="K100" s="325"/>
      <c r="L100" s="325"/>
      <c r="M100" s="325"/>
      <c r="N100" s="326"/>
      <c r="O100" s="327"/>
      <c r="P100" s="327"/>
      <c r="Q100" s="328"/>
      <c r="R100" s="326"/>
      <c r="S100" s="327"/>
      <c r="T100" s="327"/>
      <c r="U100" s="328"/>
      <c r="V100" s="352"/>
      <c r="W100" s="331"/>
      <c r="X100" s="332"/>
      <c r="Y100" s="330"/>
      <c r="Z100" s="331"/>
      <c r="AA100" s="333"/>
    </row>
    <row r="101" spans="2:27" ht="32.1" customHeight="1" x14ac:dyDescent="0.4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2:27" ht="32.1" customHeight="1" x14ac:dyDescent="0.4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2:27" ht="32.1" customHeight="1" x14ac:dyDescent="0.4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2:27" ht="32.1" customHeight="1" x14ac:dyDescent="0.4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2:27" ht="32.1" customHeight="1" x14ac:dyDescent="0.4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2:27" ht="32.1" customHeight="1" x14ac:dyDescent="0.4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2:27" ht="32.1" customHeight="1" x14ac:dyDescent="0.4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2:27" ht="32.1" customHeight="1" x14ac:dyDescent="0.4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2:27" ht="32.1" customHeight="1" x14ac:dyDescent="0.4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2:27" ht="32.1" customHeight="1" x14ac:dyDescent="0.4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2:27" ht="32.1" customHeight="1" x14ac:dyDescent="0.4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2:27" ht="32.1" customHeight="1" x14ac:dyDescent="0.4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2:27" ht="32.1" customHeight="1" x14ac:dyDescent="0.4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2:27" ht="32.1" customHeight="1" x14ac:dyDescent="0.4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2:27" ht="32.1" customHeight="1" x14ac:dyDescent="0.4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2:27" ht="32.1" customHeight="1" x14ac:dyDescent="0.4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2:27" ht="32.1" customHeight="1" x14ac:dyDescent="0.4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2:27" ht="32.1" customHeight="1" x14ac:dyDescent="0.4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2:27" ht="32.1" customHeight="1" x14ac:dyDescent="0.4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2:27" ht="32.1" customHeight="1" x14ac:dyDescent="0.4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2:27" ht="32.1" customHeight="1" x14ac:dyDescent="0.4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2:27" ht="32.1" customHeight="1" x14ac:dyDescent="0.4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2:27" ht="32.1" customHeight="1" x14ac:dyDescent="0.4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2:27" ht="32.1" customHeight="1" x14ac:dyDescent="0.4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2:27" ht="32.1" customHeight="1" x14ac:dyDescent="0.4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2:27" ht="32.1" customHeight="1" x14ac:dyDescent="0.4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2:27" ht="32.1" customHeight="1" x14ac:dyDescent="0.4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2:27" ht="32.1" customHeight="1" x14ac:dyDescent="0.4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2:27" ht="32.1" customHeight="1" x14ac:dyDescent="0.4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2:27" ht="32.1" customHeight="1" x14ac:dyDescent="0.4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2:27" ht="32.1" customHeight="1" x14ac:dyDescent="0.4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2:27" ht="32.1" customHeight="1" x14ac:dyDescent="0.4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2:27" ht="32.1" customHeight="1" x14ac:dyDescent="0.4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2:27" ht="32.1" customHeight="1" x14ac:dyDescent="0.4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2:27" ht="32.1" customHeight="1" x14ac:dyDescent="0.4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2:27" ht="32.1" customHeight="1" x14ac:dyDescent="0.4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2:27" ht="32.1" customHeight="1" x14ac:dyDescent="0.4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2:27" ht="32.1" customHeight="1" x14ac:dyDescent="0.4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2:27" ht="32.1" customHeight="1" x14ac:dyDescent="0.4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2:27" ht="32.1" customHeight="1" x14ac:dyDescent="0.4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27" ht="32.1" customHeight="1" x14ac:dyDescent="0.4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2:27" ht="32.1" customHeight="1" x14ac:dyDescent="0.4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2:27" ht="32.1" customHeight="1" x14ac:dyDescent="0.4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2:27" ht="32.1" customHeight="1" x14ac:dyDescent="0.4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2:27" ht="32.1" customHeight="1" x14ac:dyDescent="0.4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2:27" ht="32.1" customHeight="1" x14ac:dyDescent="0.4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2:27" ht="32.1" customHeight="1" x14ac:dyDescent="0.4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2:27" ht="32.1" customHeight="1" x14ac:dyDescent="0.4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2:27" ht="32.1" customHeight="1" x14ac:dyDescent="0.4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2:27" ht="32.1" customHeight="1" x14ac:dyDescent="0.4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2:27" ht="32.1" customHeight="1" x14ac:dyDescent="0.4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2:27" ht="32.1" customHeight="1" x14ac:dyDescent="0.4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2:27" ht="32.1" customHeight="1" x14ac:dyDescent="0.4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27" ht="32.1" customHeight="1" x14ac:dyDescent="0.4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2:27" ht="32.1" customHeight="1" x14ac:dyDescent="0.4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2:27" ht="32.1" customHeight="1" x14ac:dyDescent="0.4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2:27" ht="32.1" customHeight="1" x14ac:dyDescent="0.4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2:27" ht="32.1" customHeight="1" x14ac:dyDescent="0.4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2:27" ht="32.1" customHeight="1" x14ac:dyDescent="0.4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2:27" ht="32.1" customHeight="1" x14ac:dyDescent="0.45"/>
    <row r="161" ht="32.1" customHeight="1" x14ac:dyDescent="0.45"/>
    <row r="162" ht="32.1" customHeight="1" x14ac:dyDescent="0.45"/>
    <row r="163" ht="32.1" customHeight="1" x14ac:dyDescent="0.45"/>
    <row r="164" ht="32.1" customHeight="1" x14ac:dyDescent="0.45"/>
    <row r="165" ht="32.1" customHeight="1" x14ac:dyDescent="0.45"/>
    <row r="166" ht="32.1" customHeight="1" x14ac:dyDescent="0.45"/>
    <row r="167" ht="32.1" customHeight="1" x14ac:dyDescent="0.45"/>
    <row r="168" ht="32.1" customHeight="1" x14ac:dyDescent="0.45"/>
    <row r="169" ht="32.1" customHeight="1" x14ac:dyDescent="0.45"/>
    <row r="170" ht="32.1" customHeight="1" x14ac:dyDescent="0.45"/>
    <row r="171" ht="32.1" customHeight="1" x14ac:dyDescent="0.45"/>
    <row r="172" ht="32.1" customHeight="1" x14ac:dyDescent="0.45"/>
    <row r="173" ht="32.1" customHeight="1" x14ac:dyDescent="0.45"/>
    <row r="174" ht="32.1" customHeight="1" x14ac:dyDescent="0.45"/>
    <row r="175" ht="32.1" customHeight="1" x14ac:dyDescent="0.45"/>
    <row r="176" ht="32.1" customHeight="1" x14ac:dyDescent="0.45"/>
    <row r="177" ht="32.1" customHeight="1" x14ac:dyDescent="0.45"/>
    <row r="178" ht="32.1" customHeight="1" x14ac:dyDescent="0.45"/>
    <row r="179" ht="32.1" customHeight="1" x14ac:dyDescent="0.45"/>
    <row r="180" ht="32.1" customHeight="1" x14ac:dyDescent="0.45"/>
    <row r="181" ht="32.1" customHeight="1" x14ac:dyDescent="0.45"/>
    <row r="182" ht="32.1" customHeight="1" x14ac:dyDescent="0.45"/>
    <row r="183" ht="32.1" customHeight="1" x14ac:dyDescent="0.45"/>
    <row r="184" ht="32.1" customHeight="1" x14ac:dyDescent="0.45"/>
    <row r="185" ht="32.1" customHeight="1" x14ac:dyDescent="0.45"/>
    <row r="186" ht="32.1" customHeight="1" x14ac:dyDescent="0.45"/>
    <row r="187" ht="32.1" customHeight="1" x14ac:dyDescent="0.45"/>
    <row r="188" ht="32.1" customHeight="1" x14ac:dyDescent="0.45"/>
    <row r="189" ht="32.1" customHeight="1" x14ac:dyDescent="0.45"/>
    <row r="190" ht="32.1" customHeight="1" x14ac:dyDescent="0.45"/>
    <row r="191" ht="32.1" customHeight="1" x14ac:dyDescent="0.45"/>
    <row r="192" ht="32.1" customHeight="1" x14ac:dyDescent="0.45"/>
    <row r="193" ht="32.1" customHeight="1" x14ac:dyDescent="0.45"/>
    <row r="194" ht="32.1" customHeight="1" x14ac:dyDescent="0.45"/>
    <row r="195" ht="32.1" customHeight="1" x14ac:dyDescent="0.45"/>
    <row r="196" ht="32.1" customHeight="1" x14ac:dyDescent="0.45"/>
    <row r="197" ht="32.1" customHeight="1" x14ac:dyDescent="0.45"/>
    <row r="198" ht="32.1" customHeight="1" x14ac:dyDescent="0.45"/>
    <row r="199" ht="32.1" customHeight="1" x14ac:dyDescent="0.45"/>
    <row r="200" ht="32.1" customHeight="1" x14ac:dyDescent="0.45"/>
    <row r="201" ht="32.1" customHeight="1" x14ac:dyDescent="0.45"/>
    <row r="202" ht="32.1" customHeight="1" x14ac:dyDescent="0.45"/>
    <row r="203" ht="32.1" customHeight="1" x14ac:dyDescent="0.45"/>
    <row r="204" ht="32.1" customHeight="1" x14ac:dyDescent="0.45"/>
    <row r="205" ht="32.1" customHeight="1" x14ac:dyDescent="0.45"/>
    <row r="206" ht="32.1" customHeight="1" x14ac:dyDescent="0.45"/>
    <row r="207" ht="32.1" customHeight="1" x14ac:dyDescent="0.45"/>
    <row r="208" ht="32.1" customHeight="1" x14ac:dyDescent="0.45"/>
    <row r="209" ht="32.1" customHeight="1" x14ac:dyDescent="0.45"/>
    <row r="210" ht="32.1" customHeight="1" x14ac:dyDescent="0.45"/>
    <row r="211" ht="32.1" customHeight="1" x14ac:dyDescent="0.45"/>
    <row r="212" ht="32.1" customHeight="1" x14ac:dyDescent="0.45"/>
    <row r="213" ht="32.1" customHeight="1" x14ac:dyDescent="0.45"/>
    <row r="214" ht="32.1" customHeight="1" x14ac:dyDescent="0.45"/>
    <row r="215" ht="32.1" customHeight="1" x14ac:dyDescent="0.45"/>
    <row r="216" ht="32.1" customHeight="1" x14ac:dyDescent="0.45"/>
    <row r="217" ht="32.1" customHeight="1" x14ac:dyDescent="0.45"/>
    <row r="218" ht="32.1" customHeight="1" x14ac:dyDescent="0.45"/>
    <row r="219" ht="32.1" customHeight="1" x14ac:dyDescent="0.45"/>
    <row r="220" ht="32.1" customHeight="1" x14ac:dyDescent="0.45"/>
    <row r="221" ht="32.1" customHeight="1" x14ac:dyDescent="0.45"/>
    <row r="222" ht="32.1" customHeight="1" x14ac:dyDescent="0.45"/>
    <row r="223" ht="32.1" customHeight="1" x14ac:dyDescent="0.45"/>
    <row r="224" ht="32.1" customHeight="1" x14ac:dyDescent="0.45"/>
    <row r="225" ht="32.1" customHeight="1" x14ac:dyDescent="0.45"/>
    <row r="226" ht="32.1" customHeight="1" x14ac:dyDescent="0.45"/>
    <row r="227" ht="32.1" customHeight="1" x14ac:dyDescent="0.45"/>
    <row r="228" ht="32.1" customHeight="1" x14ac:dyDescent="0.45"/>
    <row r="229" ht="32.1" customHeight="1" x14ac:dyDescent="0.45"/>
    <row r="230" ht="32.1" customHeight="1" x14ac:dyDescent="0.45"/>
    <row r="231" ht="32.1" customHeight="1" x14ac:dyDescent="0.45"/>
    <row r="232" ht="32.1" customHeight="1" x14ac:dyDescent="0.45"/>
    <row r="233" ht="32.1" customHeight="1" x14ac:dyDescent="0.45"/>
    <row r="234" ht="32.1" customHeight="1" x14ac:dyDescent="0.45"/>
    <row r="235" ht="32.1" customHeight="1" x14ac:dyDescent="0.45"/>
    <row r="236" ht="32.1" customHeight="1" x14ac:dyDescent="0.45"/>
    <row r="237" ht="32.1" customHeight="1" x14ac:dyDescent="0.45"/>
    <row r="238" ht="32.1" customHeight="1" x14ac:dyDescent="0.45"/>
    <row r="239" ht="32.1" customHeight="1" x14ac:dyDescent="0.45"/>
    <row r="240" ht="32.1" customHeight="1" x14ac:dyDescent="0.45"/>
    <row r="241" ht="32.1" customHeight="1" x14ac:dyDescent="0.45"/>
    <row r="242" ht="32.1" customHeight="1" x14ac:dyDescent="0.45"/>
    <row r="243" ht="32.1" customHeight="1" x14ac:dyDescent="0.45"/>
    <row r="244" ht="32.1" customHeight="1" x14ac:dyDescent="0.45"/>
    <row r="245" ht="32.1" customHeight="1" x14ac:dyDescent="0.45"/>
    <row r="246" ht="32.1" customHeight="1" x14ac:dyDescent="0.45"/>
    <row r="247" ht="32.1" customHeight="1" x14ac:dyDescent="0.45"/>
    <row r="248" ht="32.1" customHeight="1" x14ac:dyDescent="0.45"/>
    <row r="249" ht="32.1" customHeight="1" x14ac:dyDescent="0.45"/>
    <row r="250" ht="32.1" customHeight="1" x14ac:dyDescent="0.45"/>
    <row r="251" ht="32.1" customHeight="1" x14ac:dyDescent="0.45"/>
    <row r="252" ht="32.1" customHeight="1" x14ac:dyDescent="0.45"/>
    <row r="253" ht="32.1" customHeight="1" x14ac:dyDescent="0.45"/>
    <row r="254" ht="32.1" customHeight="1" x14ac:dyDescent="0.45"/>
    <row r="255" ht="32.1" customHeight="1" x14ac:dyDescent="0.45"/>
    <row r="256" ht="32.1" customHeight="1" x14ac:dyDescent="0.45"/>
    <row r="257" ht="32.1" customHeight="1" x14ac:dyDescent="0.45"/>
    <row r="258" ht="32.1" customHeight="1" x14ac:dyDescent="0.45"/>
    <row r="259" ht="32.1" customHeight="1" x14ac:dyDescent="0.45"/>
    <row r="260" ht="32.1" customHeight="1" x14ac:dyDescent="0.45"/>
    <row r="261" ht="32.1" customHeight="1" x14ac:dyDescent="0.45"/>
    <row r="262" ht="32.1" customHeight="1" x14ac:dyDescent="0.45"/>
    <row r="263" ht="32.1" customHeight="1" x14ac:dyDescent="0.45"/>
    <row r="264" ht="32.1" customHeight="1" x14ac:dyDescent="0.45"/>
    <row r="265" ht="32.1" customHeight="1" x14ac:dyDescent="0.45"/>
    <row r="266" ht="32.1" customHeight="1" x14ac:dyDescent="0.45"/>
    <row r="267" ht="32.1" customHeight="1" x14ac:dyDescent="0.45"/>
    <row r="268" ht="32.1" customHeight="1" x14ac:dyDescent="0.45"/>
    <row r="269" ht="32.1" customHeight="1" x14ac:dyDescent="0.45"/>
    <row r="270" ht="32.1" customHeight="1" x14ac:dyDescent="0.45"/>
    <row r="271" ht="32.1" customHeight="1" x14ac:dyDescent="0.45"/>
    <row r="272" ht="32.1" customHeight="1" x14ac:dyDescent="0.45"/>
    <row r="273" ht="32.1" customHeight="1" x14ac:dyDescent="0.45"/>
    <row r="274" ht="32.1" customHeight="1" x14ac:dyDescent="0.45"/>
    <row r="275" ht="32.1" customHeight="1" x14ac:dyDescent="0.45"/>
    <row r="276" ht="32.1" customHeight="1" x14ac:dyDescent="0.45"/>
    <row r="277" ht="32.1" customHeight="1" x14ac:dyDescent="0.45"/>
    <row r="278" ht="32.1" customHeight="1" x14ac:dyDescent="0.45"/>
    <row r="279" ht="32.1" customHeight="1" x14ac:dyDescent="0.45"/>
    <row r="280" ht="32.1" customHeight="1" x14ac:dyDescent="0.45"/>
    <row r="281" ht="32.1" customHeight="1" x14ac:dyDescent="0.45"/>
    <row r="282" ht="32.1" customHeight="1" x14ac:dyDescent="0.45"/>
    <row r="283" ht="32.1" customHeight="1" x14ac:dyDescent="0.45"/>
    <row r="284" ht="32.1" customHeight="1" x14ac:dyDescent="0.45"/>
    <row r="285" ht="32.1" customHeight="1" x14ac:dyDescent="0.45"/>
    <row r="286" ht="32.1" customHeight="1" x14ac:dyDescent="0.45"/>
    <row r="287" ht="32.1" customHeight="1" x14ac:dyDescent="0.45"/>
    <row r="288" ht="32.1" customHeight="1" x14ac:dyDescent="0.45"/>
    <row r="289" ht="32.1" customHeight="1" x14ac:dyDescent="0.45"/>
    <row r="290" ht="32.1" customHeight="1" x14ac:dyDescent="0.45"/>
    <row r="291" ht="32.1" customHeight="1" x14ac:dyDescent="0.45"/>
    <row r="292" ht="32.1" customHeight="1" x14ac:dyDescent="0.45"/>
    <row r="293" ht="32.1" customHeight="1" x14ac:dyDescent="0.45"/>
    <row r="294" ht="32.1" customHeight="1" x14ac:dyDescent="0.45"/>
    <row r="295" ht="32.1" customHeight="1" x14ac:dyDescent="0.45"/>
    <row r="296" ht="32.1" customHeight="1" x14ac:dyDescent="0.45"/>
    <row r="297" ht="32.1" customHeight="1" x14ac:dyDescent="0.45"/>
    <row r="298" ht="32.1" customHeight="1" x14ac:dyDescent="0.45"/>
    <row r="299" ht="32.1" customHeight="1" x14ac:dyDescent="0.45"/>
    <row r="300" ht="32.1" customHeight="1" x14ac:dyDescent="0.45"/>
    <row r="301" ht="32.1" customHeight="1" x14ac:dyDescent="0.45"/>
    <row r="302" ht="32.1" customHeight="1" x14ac:dyDescent="0.45"/>
    <row r="303" ht="32.1" customHeight="1" x14ac:dyDescent="0.45"/>
    <row r="304" ht="32.1" customHeight="1" x14ac:dyDescent="0.45"/>
    <row r="305" ht="32.1" customHeight="1" x14ac:dyDescent="0.45"/>
    <row r="306" ht="32.1" customHeight="1" x14ac:dyDescent="0.45"/>
    <row r="307" ht="32.1" customHeight="1" x14ac:dyDescent="0.45"/>
    <row r="308" ht="32.1" customHeight="1" x14ac:dyDescent="0.45"/>
    <row r="309" ht="32.1" customHeight="1" x14ac:dyDescent="0.45"/>
    <row r="310" ht="32.1" customHeight="1" x14ac:dyDescent="0.45"/>
    <row r="311" ht="32.1" customHeight="1" x14ac:dyDescent="0.45"/>
    <row r="312" ht="32.1" customHeight="1" x14ac:dyDescent="0.45"/>
    <row r="313" ht="32.1" customHeight="1" x14ac:dyDescent="0.45"/>
    <row r="314" ht="32.1" customHeight="1" x14ac:dyDescent="0.45"/>
    <row r="315" ht="32.1" customHeight="1" x14ac:dyDescent="0.45"/>
    <row r="316" ht="32.1" customHeight="1" x14ac:dyDescent="0.45"/>
    <row r="317" ht="32.1" customHeight="1" x14ac:dyDescent="0.45"/>
    <row r="318" ht="32.1" customHeight="1" x14ac:dyDescent="0.45"/>
    <row r="319" ht="32.1" customHeight="1" x14ac:dyDescent="0.45"/>
    <row r="320" ht="32.1" customHeight="1" x14ac:dyDescent="0.45"/>
    <row r="321" ht="32.1" customHeight="1" x14ac:dyDescent="0.45"/>
    <row r="322" ht="32.1" customHeight="1" x14ac:dyDescent="0.45"/>
    <row r="323" ht="32.1" customHeight="1" x14ac:dyDescent="0.45"/>
  </sheetData>
  <mergeCells count="466">
    <mergeCell ref="B96:E96"/>
    <mergeCell ref="G96:M96"/>
    <mergeCell ref="N96:U96"/>
    <mergeCell ref="V96:X96"/>
    <mergeCell ref="Y96:AA96"/>
    <mergeCell ref="B97:E100"/>
    <mergeCell ref="G97:M97"/>
    <mergeCell ref="N97:Q97"/>
    <mergeCell ref="R97:U97"/>
    <mergeCell ref="V97:X97"/>
    <mergeCell ref="G99:M99"/>
    <mergeCell ref="N99:Q99"/>
    <mergeCell ref="R99:U99"/>
    <mergeCell ref="V99:X99"/>
    <mergeCell ref="Y99:AA99"/>
    <mergeCell ref="G100:M100"/>
    <mergeCell ref="N100:Q100"/>
    <mergeCell ref="R100:U100"/>
    <mergeCell ref="V100:X100"/>
    <mergeCell ref="Y100:AA100"/>
    <mergeCell ref="G94:M94"/>
    <mergeCell ref="N94:Q94"/>
    <mergeCell ref="R94:U94"/>
    <mergeCell ref="V94:X94"/>
    <mergeCell ref="Y94:AA94"/>
    <mergeCell ref="Y97:AA97"/>
    <mergeCell ref="G98:M98"/>
    <mergeCell ref="N98:Q98"/>
    <mergeCell ref="R98:U98"/>
    <mergeCell ref="V98:X98"/>
    <mergeCell ref="Y98:AA98"/>
    <mergeCell ref="N92:Q92"/>
    <mergeCell ref="R92:U92"/>
    <mergeCell ref="V92:X92"/>
    <mergeCell ref="Y92:AA92"/>
    <mergeCell ref="G93:M93"/>
    <mergeCell ref="N93:Q93"/>
    <mergeCell ref="R93:U93"/>
    <mergeCell ref="V93:X93"/>
    <mergeCell ref="Y93:AA93"/>
    <mergeCell ref="V86:X86"/>
    <mergeCell ref="Y86:AA86"/>
    <mergeCell ref="Y89:AA89"/>
    <mergeCell ref="G90:M90"/>
    <mergeCell ref="N90:Q90"/>
    <mergeCell ref="R90:U90"/>
    <mergeCell ref="V90:X90"/>
    <mergeCell ref="Y90:AA90"/>
    <mergeCell ref="B88:E88"/>
    <mergeCell ref="G88:M88"/>
    <mergeCell ref="N88:U88"/>
    <mergeCell ref="V88:X88"/>
    <mergeCell ref="Y88:AA88"/>
    <mergeCell ref="B89:E94"/>
    <mergeCell ref="G89:M89"/>
    <mergeCell ref="N89:Q89"/>
    <mergeCell ref="R89:U89"/>
    <mergeCell ref="V89:X89"/>
    <mergeCell ref="G91:M91"/>
    <mergeCell ref="N91:Q91"/>
    <mergeCell ref="R91:U91"/>
    <mergeCell ref="V91:X91"/>
    <mergeCell ref="Y91:AA91"/>
    <mergeCell ref="G92:M92"/>
    <mergeCell ref="Y83:AA83"/>
    <mergeCell ref="G84:M84"/>
    <mergeCell ref="N84:Q84"/>
    <mergeCell ref="R84:U84"/>
    <mergeCell ref="V84:X84"/>
    <mergeCell ref="Y84:AA84"/>
    <mergeCell ref="B82:E82"/>
    <mergeCell ref="G82:M82"/>
    <mergeCell ref="N82:U82"/>
    <mergeCell ref="V82:X82"/>
    <mergeCell ref="Y82:AA82"/>
    <mergeCell ref="B83:E86"/>
    <mergeCell ref="G83:M83"/>
    <mergeCell ref="N83:Q83"/>
    <mergeCell ref="R83:U83"/>
    <mergeCell ref="V83:X83"/>
    <mergeCell ref="G85:M85"/>
    <mergeCell ref="N85:Q85"/>
    <mergeCell ref="R85:U85"/>
    <mergeCell ref="V85:X85"/>
    <mergeCell ref="Y85:AA85"/>
    <mergeCell ref="G86:M86"/>
    <mergeCell ref="N86:Q86"/>
    <mergeCell ref="R86:U86"/>
    <mergeCell ref="G79:M79"/>
    <mergeCell ref="N79:Q79"/>
    <mergeCell ref="R79:U79"/>
    <mergeCell ref="V79:X79"/>
    <mergeCell ref="Y79:AA79"/>
    <mergeCell ref="B80:H80"/>
    <mergeCell ref="Y77:AA77"/>
    <mergeCell ref="G78:M78"/>
    <mergeCell ref="N78:Q78"/>
    <mergeCell ref="R78:U78"/>
    <mergeCell ref="V78:X78"/>
    <mergeCell ref="Y78:AA78"/>
    <mergeCell ref="B76:E79"/>
    <mergeCell ref="G76:M76"/>
    <mergeCell ref="N76:Q76"/>
    <mergeCell ref="R76:U76"/>
    <mergeCell ref="V76:X76"/>
    <mergeCell ref="Y76:AA76"/>
    <mergeCell ref="G77:M77"/>
    <mergeCell ref="N77:Q77"/>
    <mergeCell ref="R77:U77"/>
    <mergeCell ref="V77:X77"/>
    <mergeCell ref="V72:X72"/>
    <mergeCell ref="Y72:AA72"/>
    <mergeCell ref="G73:M73"/>
    <mergeCell ref="N73:Q73"/>
    <mergeCell ref="R73:U73"/>
    <mergeCell ref="V73:X73"/>
    <mergeCell ref="Y73:AA73"/>
    <mergeCell ref="B75:E75"/>
    <mergeCell ref="G75:M75"/>
    <mergeCell ref="N75:U75"/>
    <mergeCell ref="V75:X75"/>
    <mergeCell ref="Y75:AA75"/>
    <mergeCell ref="Y69:AA69"/>
    <mergeCell ref="G70:M70"/>
    <mergeCell ref="N70:Q70"/>
    <mergeCell ref="R70:U70"/>
    <mergeCell ref="V70:X70"/>
    <mergeCell ref="Y70:AA70"/>
    <mergeCell ref="B68:E68"/>
    <mergeCell ref="G68:M68"/>
    <mergeCell ref="N68:U68"/>
    <mergeCell ref="V68:X68"/>
    <mergeCell ref="Y68:AA68"/>
    <mergeCell ref="B69:E73"/>
    <mergeCell ref="G69:M69"/>
    <mergeCell ref="N69:Q69"/>
    <mergeCell ref="R69:U69"/>
    <mergeCell ref="V69:X69"/>
    <mergeCell ref="G71:M71"/>
    <mergeCell ref="N71:Q71"/>
    <mergeCell ref="R71:U71"/>
    <mergeCell ref="V71:X71"/>
    <mergeCell ref="Y71:AA71"/>
    <mergeCell ref="G72:M72"/>
    <mergeCell ref="N72:Q72"/>
    <mergeCell ref="R72:U72"/>
    <mergeCell ref="G64:M64"/>
    <mergeCell ref="N64:Q64"/>
    <mergeCell ref="R64:U64"/>
    <mergeCell ref="V64:X64"/>
    <mergeCell ref="Y64:AA64"/>
    <mergeCell ref="G65:M65"/>
    <mergeCell ref="N65:Q65"/>
    <mergeCell ref="R65:U65"/>
    <mergeCell ref="V65:X65"/>
    <mergeCell ref="Y65:AA65"/>
    <mergeCell ref="G62:M62"/>
    <mergeCell ref="N62:Q62"/>
    <mergeCell ref="R62:U62"/>
    <mergeCell ref="V62:X62"/>
    <mergeCell ref="Y62:AA62"/>
    <mergeCell ref="G63:M63"/>
    <mergeCell ref="N63:Q63"/>
    <mergeCell ref="R63:U63"/>
    <mergeCell ref="V63:X63"/>
    <mergeCell ref="Y63:AA63"/>
    <mergeCell ref="G60:M60"/>
    <mergeCell ref="N60:Q60"/>
    <mergeCell ref="R60:U60"/>
    <mergeCell ref="V60:X60"/>
    <mergeCell ref="Y60:AA60"/>
    <mergeCell ref="G61:M61"/>
    <mergeCell ref="N61:Q61"/>
    <mergeCell ref="R61:U61"/>
    <mergeCell ref="V61:X61"/>
    <mergeCell ref="Y61:AA61"/>
    <mergeCell ref="G58:M58"/>
    <mergeCell ref="N58:Q58"/>
    <mergeCell ref="R58:U58"/>
    <mergeCell ref="V58:X58"/>
    <mergeCell ref="Y58:AA58"/>
    <mergeCell ref="G59:M59"/>
    <mergeCell ref="N59:Q59"/>
    <mergeCell ref="R59:U59"/>
    <mergeCell ref="V59:X59"/>
    <mergeCell ref="Y59:AA59"/>
    <mergeCell ref="G56:M56"/>
    <mergeCell ref="N56:Q56"/>
    <mergeCell ref="R56:U56"/>
    <mergeCell ref="V56:X56"/>
    <mergeCell ref="Y56:AA56"/>
    <mergeCell ref="G57:M57"/>
    <mergeCell ref="N57:Q57"/>
    <mergeCell ref="R57:U57"/>
    <mergeCell ref="V57:X57"/>
    <mergeCell ref="Y57:AA57"/>
    <mergeCell ref="G54:M54"/>
    <mergeCell ref="N54:Q54"/>
    <mergeCell ref="R54:U54"/>
    <mergeCell ref="V54:X54"/>
    <mergeCell ref="Y54:AA54"/>
    <mergeCell ref="G55:M55"/>
    <mergeCell ref="N55:Q55"/>
    <mergeCell ref="R55:U55"/>
    <mergeCell ref="V55:X55"/>
    <mergeCell ref="Y55:AA55"/>
    <mergeCell ref="V51:X51"/>
    <mergeCell ref="Y51:AA51"/>
    <mergeCell ref="G52:M52"/>
    <mergeCell ref="N52:Q52"/>
    <mergeCell ref="R52:U52"/>
    <mergeCell ref="V52:X52"/>
    <mergeCell ref="Y52:AA52"/>
    <mergeCell ref="G53:M53"/>
    <mergeCell ref="N53:Q53"/>
    <mergeCell ref="R53:U53"/>
    <mergeCell ref="V53:X53"/>
    <mergeCell ref="Y53:AA53"/>
    <mergeCell ref="Y48:AA48"/>
    <mergeCell ref="G49:M49"/>
    <mergeCell ref="N49:Q49"/>
    <mergeCell ref="R49:U49"/>
    <mergeCell ref="V49:X49"/>
    <mergeCell ref="Y49:AA49"/>
    <mergeCell ref="B47:E47"/>
    <mergeCell ref="G47:M47"/>
    <mergeCell ref="N47:U47"/>
    <mergeCell ref="V47:X47"/>
    <mergeCell ref="Y47:AA47"/>
    <mergeCell ref="B48:E55"/>
    <mergeCell ref="G48:M48"/>
    <mergeCell ref="N48:Q48"/>
    <mergeCell ref="R48:U48"/>
    <mergeCell ref="V48:X48"/>
    <mergeCell ref="G50:M50"/>
    <mergeCell ref="N50:Q50"/>
    <mergeCell ref="R50:U50"/>
    <mergeCell ref="V50:X50"/>
    <mergeCell ref="Y50:AA50"/>
    <mergeCell ref="G51:M51"/>
    <mergeCell ref="N51:Q51"/>
    <mergeCell ref="R51:U51"/>
    <mergeCell ref="N44:Q44"/>
    <mergeCell ref="R44:U44"/>
    <mergeCell ref="V44:X44"/>
    <mergeCell ref="Y44:AA44"/>
    <mergeCell ref="G45:M45"/>
    <mergeCell ref="N45:Q45"/>
    <mergeCell ref="R45:U45"/>
    <mergeCell ref="V45:X45"/>
    <mergeCell ref="Y45:AA45"/>
    <mergeCell ref="V38:X38"/>
    <mergeCell ref="Y38:AA38"/>
    <mergeCell ref="B40:E40"/>
    <mergeCell ref="G40:M40"/>
    <mergeCell ref="N40:U40"/>
    <mergeCell ref="V40:X40"/>
    <mergeCell ref="Y40:AA40"/>
    <mergeCell ref="Y42:AA42"/>
    <mergeCell ref="G43:M43"/>
    <mergeCell ref="N43:Q43"/>
    <mergeCell ref="R43:U43"/>
    <mergeCell ref="V43:X43"/>
    <mergeCell ref="Y43:AA43"/>
    <mergeCell ref="B41:E45"/>
    <mergeCell ref="G41:M41"/>
    <mergeCell ref="N41:Q41"/>
    <mergeCell ref="R41:U41"/>
    <mergeCell ref="V41:X41"/>
    <mergeCell ref="Y41:AA41"/>
    <mergeCell ref="G42:M42"/>
    <mergeCell ref="N42:Q42"/>
    <mergeCell ref="R42:U42"/>
    <mergeCell ref="V42:X42"/>
    <mergeCell ref="G44:M44"/>
    <mergeCell ref="B34:E34"/>
    <mergeCell ref="G34:M34"/>
    <mergeCell ref="N34:U34"/>
    <mergeCell ref="V34:X34"/>
    <mergeCell ref="Y34:AA34"/>
    <mergeCell ref="Y36:AA36"/>
    <mergeCell ref="G37:M37"/>
    <mergeCell ref="N37:Q37"/>
    <mergeCell ref="R37:U37"/>
    <mergeCell ref="V37:X37"/>
    <mergeCell ref="Y37:AA37"/>
    <mergeCell ref="B35:E38"/>
    <mergeCell ref="G35:M35"/>
    <mergeCell ref="N35:Q35"/>
    <mergeCell ref="R35:U35"/>
    <mergeCell ref="V35:X35"/>
    <mergeCell ref="Y35:AA35"/>
    <mergeCell ref="G36:M36"/>
    <mergeCell ref="N36:Q36"/>
    <mergeCell ref="R36:U36"/>
    <mergeCell ref="V36:X36"/>
    <mergeCell ref="G38:M38"/>
    <mergeCell ref="N38:Q38"/>
    <mergeCell ref="R38:U38"/>
    <mergeCell ref="G32:M32"/>
    <mergeCell ref="N32:Q32"/>
    <mergeCell ref="R32:U32"/>
    <mergeCell ref="V32:X32"/>
    <mergeCell ref="Y32:AA32"/>
    <mergeCell ref="B30:E33"/>
    <mergeCell ref="G30:M30"/>
    <mergeCell ref="N30:Q30"/>
    <mergeCell ref="R30:U30"/>
    <mergeCell ref="V30:X30"/>
    <mergeCell ref="Y30:AA30"/>
    <mergeCell ref="G31:M31"/>
    <mergeCell ref="N31:Q31"/>
    <mergeCell ref="R31:U31"/>
    <mergeCell ref="V31:X31"/>
    <mergeCell ref="G33:M33"/>
    <mergeCell ref="N33:Q33"/>
    <mergeCell ref="R33:U33"/>
    <mergeCell ref="V33:X33"/>
    <mergeCell ref="Y33:AA33"/>
    <mergeCell ref="AO24:AO25"/>
    <mergeCell ref="AP24:AP25"/>
    <mergeCell ref="AQ24:AQ25"/>
    <mergeCell ref="B29:E29"/>
    <mergeCell ref="G29:M29"/>
    <mergeCell ref="N29:U29"/>
    <mergeCell ref="V29:X29"/>
    <mergeCell ref="Y29:AA29"/>
    <mergeCell ref="Y31:AA31"/>
    <mergeCell ref="A24:A25"/>
    <mergeCell ref="B24:D25"/>
    <mergeCell ref="AF24:AH25"/>
    <mergeCell ref="AI24:AI25"/>
    <mergeCell ref="AJ24:AJ25"/>
    <mergeCell ref="AK24:AK25"/>
    <mergeCell ref="AL24:AL25"/>
    <mergeCell ref="AM24:AM25"/>
    <mergeCell ref="AN24:AN25"/>
    <mergeCell ref="A20:A21"/>
    <mergeCell ref="B20:D21"/>
    <mergeCell ref="Z20:AB21"/>
    <mergeCell ref="AI20:AI21"/>
    <mergeCell ref="AJ20:AJ21"/>
    <mergeCell ref="AQ20:AQ21"/>
    <mergeCell ref="A22:A23"/>
    <mergeCell ref="B22:D23"/>
    <mergeCell ref="AC22:AE23"/>
    <mergeCell ref="AI22:AI23"/>
    <mergeCell ref="AJ22:AJ23"/>
    <mergeCell ref="AK22:AK23"/>
    <mergeCell ref="AL22:AL23"/>
    <mergeCell ref="AM22:AM23"/>
    <mergeCell ref="AN22:AN23"/>
    <mergeCell ref="AK20:AK21"/>
    <mergeCell ref="AL20:AL21"/>
    <mergeCell ref="AM20:AM21"/>
    <mergeCell ref="AN20:AN21"/>
    <mergeCell ref="AO20:AO21"/>
    <mergeCell ref="AP20:AP21"/>
    <mergeCell ref="AO22:AO23"/>
    <mergeCell ref="AP22:AP23"/>
    <mergeCell ref="AQ22:AQ23"/>
    <mergeCell ref="AQ16:AQ17"/>
    <mergeCell ref="A18:A19"/>
    <mergeCell ref="B18:D19"/>
    <mergeCell ref="W18:Y19"/>
    <mergeCell ref="AI18:AI19"/>
    <mergeCell ref="AJ18:AJ19"/>
    <mergeCell ref="AK18:AK19"/>
    <mergeCell ref="AL18:AL19"/>
    <mergeCell ref="AM18:AM19"/>
    <mergeCell ref="AN18:AN19"/>
    <mergeCell ref="AO18:AO19"/>
    <mergeCell ref="AP18:AP19"/>
    <mergeCell ref="AQ18:AQ19"/>
    <mergeCell ref="AR14:AR15"/>
    <mergeCell ref="A16:A17"/>
    <mergeCell ref="B16:D17"/>
    <mergeCell ref="T16:V17"/>
    <mergeCell ref="AI16:AI17"/>
    <mergeCell ref="AJ16:AJ17"/>
    <mergeCell ref="AK16:AK17"/>
    <mergeCell ref="AL16:AL17"/>
    <mergeCell ref="AM16:AM17"/>
    <mergeCell ref="AN16:AN17"/>
    <mergeCell ref="AL14:AL15"/>
    <mergeCell ref="AM14:AM15"/>
    <mergeCell ref="AN14:AN15"/>
    <mergeCell ref="AO14:AO15"/>
    <mergeCell ref="AP14:AP15"/>
    <mergeCell ref="AQ14:AQ15"/>
    <mergeCell ref="A14:A15"/>
    <mergeCell ref="B14:D15"/>
    <mergeCell ref="Q14:S15"/>
    <mergeCell ref="AI14:AI15"/>
    <mergeCell ref="AJ14:AJ15"/>
    <mergeCell ref="AK14:AK15"/>
    <mergeCell ref="AO16:AO17"/>
    <mergeCell ref="AP16:AP17"/>
    <mergeCell ref="AL12:AL13"/>
    <mergeCell ref="AM12:AM13"/>
    <mergeCell ref="AN12:AN13"/>
    <mergeCell ref="AO12:AO13"/>
    <mergeCell ref="AP12:AP13"/>
    <mergeCell ref="AQ12:AQ13"/>
    <mergeCell ref="A12:A13"/>
    <mergeCell ref="B12:D13"/>
    <mergeCell ref="N12:P13"/>
    <mergeCell ref="AI12:AI13"/>
    <mergeCell ref="AJ12:AJ13"/>
    <mergeCell ref="AK12:AK13"/>
    <mergeCell ref="AL10:AL11"/>
    <mergeCell ref="AM10:AM11"/>
    <mergeCell ref="AN10:AN11"/>
    <mergeCell ref="AO10:AO11"/>
    <mergeCell ref="AP10:AP11"/>
    <mergeCell ref="AQ10:AQ11"/>
    <mergeCell ref="A10:A11"/>
    <mergeCell ref="B10:D11"/>
    <mergeCell ref="K10:M11"/>
    <mergeCell ref="AI10:AI11"/>
    <mergeCell ref="AJ10:AJ11"/>
    <mergeCell ref="AK10:AK11"/>
    <mergeCell ref="AL8:AL9"/>
    <mergeCell ref="AM8:AM9"/>
    <mergeCell ref="AN8:AN9"/>
    <mergeCell ref="AO8:AO9"/>
    <mergeCell ref="AP8:AP9"/>
    <mergeCell ref="AQ8:AQ9"/>
    <mergeCell ref="AN6:AN7"/>
    <mergeCell ref="AO6:AO7"/>
    <mergeCell ref="AP6:AP7"/>
    <mergeCell ref="AQ6:AQ7"/>
    <mergeCell ref="A8:A9"/>
    <mergeCell ref="B8:D9"/>
    <mergeCell ref="H8:J9"/>
    <mergeCell ref="AI8:AI9"/>
    <mergeCell ref="AJ8:AJ9"/>
    <mergeCell ref="AK8:AK9"/>
    <mergeCell ref="AO4:AO5"/>
    <mergeCell ref="AP4:AP5"/>
    <mergeCell ref="A6:A7"/>
    <mergeCell ref="B6:D7"/>
    <mergeCell ref="E6:G7"/>
    <mergeCell ref="AI6:AI7"/>
    <mergeCell ref="AJ6:AJ7"/>
    <mergeCell ref="AK6:AK7"/>
    <mergeCell ref="AL6:AL7"/>
    <mergeCell ref="AM6:AM7"/>
    <mergeCell ref="AI4:AI5"/>
    <mergeCell ref="AJ4:AJ5"/>
    <mergeCell ref="AK4:AK5"/>
    <mergeCell ref="AL4:AL5"/>
    <mergeCell ref="AM4:AM5"/>
    <mergeCell ref="AN4:AN5"/>
    <mergeCell ref="Q4:S5"/>
    <mergeCell ref="T4:V5"/>
    <mergeCell ref="W4:Y5"/>
    <mergeCell ref="Z4:AB5"/>
    <mergeCell ref="AC4:AE5"/>
    <mergeCell ref="AF4:AH5"/>
    <mergeCell ref="B3:C3"/>
    <mergeCell ref="B4:D5"/>
    <mergeCell ref="E4:G5"/>
    <mergeCell ref="H4:J5"/>
    <mergeCell ref="K4:M5"/>
    <mergeCell ref="N4:P5"/>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499984740745262"/>
  </sheetPr>
  <dimension ref="A1:AO407"/>
  <sheetViews>
    <sheetView zoomScale="60" zoomScaleNormal="60" workbookViewId="0">
      <selection activeCell="B6" sqref="B6:D23"/>
    </sheetView>
  </sheetViews>
  <sheetFormatPr defaultRowHeight="18" x14ac:dyDescent="0.45"/>
  <cols>
    <col min="1" max="1" width="9.09765625" customWidth="1"/>
    <col min="5" max="31" width="5.3984375" customWidth="1"/>
  </cols>
  <sheetData>
    <row r="1" spans="1:41" ht="28.8" x14ac:dyDescent="0.7">
      <c r="B1" s="2" t="s">
        <v>229</v>
      </c>
    </row>
    <row r="3" spans="1:41" ht="41.25" customHeight="1" thickBot="1" x14ac:dyDescent="0.5">
      <c r="B3" s="439" t="s">
        <v>230</v>
      </c>
      <c r="C3" s="439"/>
    </row>
    <row r="4" spans="1:41" ht="18.75" customHeight="1" x14ac:dyDescent="0.45">
      <c r="B4" s="440" t="s">
        <v>7</v>
      </c>
      <c r="C4" s="441"/>
      <c r="D4" s="442"/>
      <c r="E4" s="446" t="str">
        <f>IF(B6="","",B6)</f>
        <v/>
      </c>
      <c r="F4" s="447"/>
      <c r="G4" s="448"/>
      <c r="H4" s="452" t="str">
        <f>IF(B8="","",B8)</f>
        <v/>
      </c>
      <c r="I4" s="453"/>
      <c r="J4" s="453"/>
      <c r="K4" s="452" t="str">
        <f>IF(B10="","",B10)</f>
        <v/>
      </c>
      <c r="L4" s="453"/>
      <c r="M4" s="453"/>
      <c r="N4" s="452" t="str">
        <f>IF(B12="","",B12)</f>
        <v/>
      </c>
      <c r="O4" s="453"/>
      <c r="P4" s="453"/>
      <c r="Q4" s="452" t="str">
        <f>IF(B14="","",B14)</f>
        <v/>
      </c>
      <c r="R4" s="453"/>
      <c r="S4" s="472"/>
      <c r="T4" s="426" t="str">
        <f>IF(B16="","",B16)</f>
        <v/>
      </c>
      <c r="U4" s="427"/>
      <c r="V4" s="427"/>
      <c r="W4" s="426" t="str">
        <f>IF(B18="","",B18)</f>
        <v/>
      </c>
      <c r="X4" s="427"/>
      <c r="Y4" s="427"/>
      <c r="Z4" s="426" t="str">
        <f>IF(B20="","",B20)</f>
        <v/>
      </c>
      <c r="AA4" s="427"/>
      <c r="AB4" s="427"/>
      <c r="AC4" s="426" t="str">
        <f>IF(B22="","",B22)</f>
        <v/>
      </c>
      <c r="AD4" s="427"/>
      <c r="AE4" s="427"/>
      <c r="AF4" s="429" t="s">
        <v>8</v>
      </c>
      <c r="AG4" s="465" t="s">
        <v>9</v>
      </c>
      <c r="AH4" s="467" t="s">
        <v>10</v>
      </c>
      <c r="AI4" s="467" t="s">
        <v>11</v>
      </c>
      <c r="AJ4" s="467" t="s">
        <v>12</v>
      </c>
      <c r="AK4" s="467" t="s">
        <v>13</v>
      </c>
      <c r="AL4" s="470" t="s">
        <v>14</v>
      </c>
      <c r="AM4" s="455" t="s">
        <v>15</v>
      </c>
    </row>
    <row r="5" spans="1:41" ht="18.600000000000001" thickBot="1" x14ac:dyDescent="0.5">
      <c r="B5" s="443"/>
      <c r="C5" s="444"/>
      <c r="D5" s="445"/>
      <c r="E5" s="449"/>
      <c r="F5" s="450"/>
      <c r="G5" s="451"/>
      <c r="H5" s="454"/>
      <c r="I5" s="454"/>
      <c r="J5" s="454"/>
      <c r="K5" s="454"/>
      <c r="L5" s="454"/>
      <c r="M5" s="454"/>
      <c r="N5" s="454"/>
      <c r="O5" s="454"/>
      <c r="P5" s="454"/>
      <c r="Q5" s="454"/>
      <c r="R5" s="454"/>
      <c r="S5" s="473"/>
      <c r="T5" s="428"/>
      <c r="U5" s="428"/>
      <c r="V5" s="428"/>
      <c r="W5" s="428"/>
      <c r="X5" s="428"/>
      <c r="Y5" s="428"/>
      <c r="Z5" s="428"/>
      <c r="AA5" s="428"/>
      <c r="AB5" s="428"/>
      <c r="AC5" s="428"/>
      <c r="AD5" s="428"/>
      <c r="AE5" s="428"/>
      <c r="AF5" s="430"/>
      <c r="AG5" s="466"/>
      <c r="AH5" s="468"/>
      <c r="AI5" s="468"/>
      <c r="AJ5" s="468"/>
      <c r="AK5" s="469"/>
      <c r="AL5" s="471"/>
      <c r="AM5" s="456"/>
    </row>
    <row r="6" spans="1:41" ht="24" customHeight="1" x14ac:dyDescent="0.25">
      <c r="A6" s="476" t="s">
        <v>231</v>
      </c>
      <c r="B6" s="393"/>
      <c r="C6" s="394"/>
      <c r="D6" s="395"/>
      <c r="E6" s="457"/>
      <c r="F6" s="458"/>
      <c r="G6" s="459"/>
      <c r="H6" s="94"/>
      <c r="I6" s="95" t="str">
        <f>IF(H7="","",IF(H7=J7,"△",IF(H7&gt;=J7,"○","×")))</f>
        <v/>
      </c>
      <c r="J6" s="96"/>
      <c r="K6" s="94"/>
      <c r="L6" s="95" t="str">
        <f>IF(K7="","",IF(K7=M7,"△",IF(K7&gt;=M7,"○","×")))</f>
        <v/>
      </c>
      <c r="M6" s="96"/>
      <c r="N6" s="94"/>
      <c r="O6" s="95" t="str">
        <f>IF(N7="","",IF(N7=P7,"△",IF(N7&gt;=P7,"○","×")))</f>
        <v/>
      </c>
      <c r="P6" s="96"/>
      <c r="Q6" s="94"/>
      <c r="R6" s="95" t="str">
        <f t="shared" ref="R6" si="0">IF(Q7="","",IF(Q7=S7,"△",IF(Q7&gt;=S7,"○","×")))</f>
        <v/>
      </c>
      <c r="S6" s="97"/>
      <c r="T6" s="94"/>
      <c r="U6" s="95" t="str">
        <f t="shared" ref="U6" si="1">IF(T7="","",IF(T7=V7,"△",IF(T7&gt;=V7,"○","×")))</f>
        <v/>
      </c>
      <c r="V6" s="96"/>
      <c r="W6" s="94"/>
      <c r="X6" s="95" t="str">
        <f t="shared" ref="X6" si="2">IF(W7="","",IF(W7=Y7,"△",IF(W7&gt;=Y7,"○","×")))</f>
        <v/>
      </c>
      <c r="Y6" s="96"/>
      <c r="Z6" s="94"/>
      <c r="AA6" s="95" t="str">
        <f t="shared" ref="AA6" si="3">IF(Z7="","",IF(Z7=AB7,"△",IF(Z7&gt;=AB7,"○","×")))</f>
        <v/>
      </c>
      <c r="AB6" s="96"/>
      <c r="AC6" s="94"/>
      <c r="AD6" s="95" t="str">
        <f t="shared" ref="AD6" si="4">IF(AC7="","",IF(AC7=AE7,"△",IF(AC7&gt;=AE7,"○","×")))</f>
        <v/>
      </c>
      <c r="AE6" s="96"/>
      <c r="AF6" s="461" t="str">
        <f>IF(AND($I6="",$L6="",$O6="",$U6="",$X6="",$R6="",$AA6="",$AD6=""),"",COUNTIF($E6:$AE6,"○"))</f>
        <v/>
      </c>
      <c r="AG6" s="462" t="str">
        <f>IF(AND($I6="",$L6="",$O6="",$U6="",$R6="",$X6="",$AA6="",$AD6=""),"",COUNTIF($E6:$AE6,"△"))</f>
        <v/>
      </c>
      <c r="AH6" s="463" t="str">
        <f>IF(AND($I6="",$L6="",$O6="",$U6="",$R6="",$X6="",$AA6="",$AD6=""),"",COUNTIF($E6:$AE6,"×"))</f>
        <v/>
      </c>
      <c r="AI6" s="462" t="str">
        <f>IF(AF6="","",(AF6*3)+(AG6*1))</f>
        <v/>
      </c>
      <c r="AJ6" s="462" t="str">
        <f>IF(AF6="","",SUM(H7,K7,N7,Q7,T7,W7,Z7,AC7))</f>
        <v/>
      </c>
      <c r="AK6" s="464" t="str">
        <f>IF(AF6="","",SUM(J7,M7,P7,S7,V7,Y7,AB7,AE7))</f>
        <v/>
      </c>
      <c r="AL6" s="462" t="str">
        <f>IF(AF6="","",AJ6-AK6)</f>
        <v/>
      </c>
      <c r="AM6" s="431" t="str">
        <f>IF(AN6="","",RANK(AN6,$AN6:$AN23,0))</f>
        <v/>
      </c>
      <c r="AN6" s="304" t="str">
        <f>IF(AL6="","",$AF6*100+$AI6*10+AJ6)</f>
        <v/>
      </c>
    </row>
    <row r="7" spans="1:41" ht="24" customHeight="1" x14ac:dyDescent="0.25">
      <c r="A7" s="476"/>
      <c r="B7" s="396"/>
      <c r="C7" s="397"/>
      <c r="D7" s="398"/>
      <c r="E7" s="460"/>
      <c r="F7" s="400"/>
      <c r="G7" s="401"/>
      <c r="H7" s="98" t="str">
        <f>IF(G9="","",G9)</f>
        <v/>
      </c>
      <c r="I7" s="99" t="s">
        <v>16</v>
      </c>
      <c r="J7" s="100" t="str">
        <f>IF(E9="","",E9)</f>
        <v/>
      </c>
      <c r="K7" s="98" t="str">
        <f>IF(G11="","",G11)</f>
        <v/>
      </c>
      <c r="L7" s="99" t="s">
        <v>16</v>
      </c>
      <c r="M7" s="100" t="str">
        <f>IF(E11="","",E11)</f>
        <v/>
      </c>
      <c r="N7" s="98" t="str">
        <f>IF(G13="","",G13)</f>
        <v/>
      </c>
      <c r="O7" s="99" t="s">
        <v>16</v>
      </c>
      <c r="P7" s="100" t="str">
        <f>IF(E13="","",E13)</f>
        <v/>
      </c>
      <c r="Q7" s="98" t="str">
        <f>IF(G15="","",G15)</f>
        <v/>
      </c>
      <c r="R7" s="99" t="s">
        <v>16</v>
      </c>
      <c r="S7" s="99" t="str">
        <f>IF(E15="","",E15)</f>
        <v/>
      </c>
      <c r="T7" s="98" t="str">
        <f>IF(G17="","",G17)</f>
        <v/>
      </c>
      <c r="U7" s="99" t="s">
        <v>16</v>
      </c>
      <c r="V7" s="100" t="str">
        <f>IF(E17="","",E17)</f>
        <v/>
      </c>
      <c r="W7" s="98" t="str">
        <f>IF(G19="","",J17)</f>
        <v/>
      </c>
      <c r="X7" s="99" t="s">
        <v>16</v>
      </c>
      <c r="Y7" s="100" t="str">
        <f>IF(E19="","",E19)</f>
        <v/>
      </c>
      <c r="Z7" s="98" t="str">
        <f>IF(G21="","",G21)</f>
        <v/>
      </c>
      <c r="AA7" s="99" t="s">
        <v>16</v>
      </c>
      <c r="AB7" s="100" t="str">
        <f>IF(E21="","",E21)</f>
        <v/>
      </c>
      <c r="AC7" s="98" t="str">
        <f>IF(G23="","",G23)</f>
        <v/>
      </c>
      <c r="AD7" s="99" t="s">
        <v>16</v>
      </c>
      <c r="AE7" s="100" t="str">
        <f>IF(E23="","",E23)</f>
        <v/>
      </c>
      <c r="AF7" s="420"/>
      <c r="AG7" s="405"/>
      <c r="AH7" s="423"/>
      <c r="AI7" s="405"/>
      <c r="AJ7" s="405"/>
      <c r="AK7" s="403"/>
      <c r="AL7" s="405"/>
      <c r="AM7" s="425"/>
      <c r="AN7" s="304"/>
    </row>
    <row r="8" spans="1:41" ht="24" customHeight="1" x14ac:dyDescent="0.25">
      <c r="A8" s="476" t="s">
        <v>232</v>
      </c>
      <c r="B8" s="416"/>
      <c r="C8" s="432"/>
      <c r="D8" s="433"/>
      <c r="E8" s="4"/>
      <c r="F8" s="5" t="str">
        <f>IF(E9="","",IF(E9=G9,"△",IF(E9&gt;=G9,"○","×")))</f>
        <v/>
      </c>
      <c r="G8" s="6"/>
      <c r="H8" s="377"/>
      <c r="I8" s="378"/>
      <c r="J8" s="379"/>
      <c r="K8" s="101"/>
      <c r="L8" s="102" t="str">
        <f>IF(K9="","",IF(K9=M9,"△",IF(K9&gt;=M9,"○","×")))</f>
        <v/>
      </c>
      <c r="M8" s="103"/>
      <c r="N8" s="101"/>
      <c r="O8" s="102" t="str">
        <f>IF(N9="","",IF(N9=P9,"△",IF(N9&gt;=P9,"○","×")))</f>
        <v/>
      </c>
      <c r="P8" s="103"/>
      <c r="Q8" s="101"/>
      <c r="R8" s="102" t="str">
        <f t="shared" ref="R8" si="5">IF(Q9="","",IF(Q9=S9,"△",IF(Q9&gt;=S9,"○","×")))</f>
        <v/>
      </c>
      <c r="S8" s="104"/>
      <c r="T8" s="101"/>
      <c r="U8" s="102" t="str">
        <f t="shared" ref="U8" si="6">IF(T9="","",IF(T9=V9,"△",IF(T9&gt;=V9,"○","×")))</f>
        <v/>
      </c>
      <c r="V8" s="103"/>
      <c r="W8" s="101"/>
      <c r="X8" s="102" t="str">
        <f t="shared" ref="X8" si="7">IF(W9="","",IF(W9=Y9,"△",IF(W9&gt;=Y9,"○","×")))</f>
        <v/>
      </c>
      <c r="Y8" s="103"/>
      <c r="Z8" s="101"/>
      <c r="AA8" s="102" t="str">
        <f t="shared" ref="AA8" si="8">IF(Z9="","",IF(Z9=AB9,"△",IF(Z9&gt;=AB9,"○","×")))</f>
        <v/>
      </c>
      <c r="AB8" s="103"/>
      <c r="AC8" s="101"/>
      <c r="AD8" s="102" t="str">
        <f t="shared" ref="AD8" si="9">IF(AC9="","",IF(AC9=AE9,"△",IF(AC9&gt;=AE9,"○","×")))</f>
        <v/>
      </c>
      <c r="AE8" s="103"/>
      <c r="AF8" s="409" t="str">
        <f>IF(AND($F8="",$L8="",$O8="",$U8="",$X8="",$R8="",$AA8="",$AD8=""),"",COUNTIF($E8:$AE8,"○"))</f>
        <v/>
      </c>
      <c r="AG8" s="389" t="str">
        <f>IF(AND($F8="",$L8="",$O8="",$U8="",$X8="",$R8="",$AA8="",$AD8=""),"",COUNTIF($E8:$AE8,"△"))</f>
        <v/>
      </c>
      <c r="AH8" s="437" t="str">
        <f>IF(AND($F8="",$L8="",$O8="",$U8="",$X8="",$R8="",$AA8="",$AD8=""),"",COUNTIF($E8:$AE8,"×"))</f>
        <v/>
      </c>
      <c r="AI8" s="389" t="str">
        <f>IF(AF8="","",(AF8*3)+(AG8*1))</f>
        <v/>
      </c>
      <c r="AJ8" s="389" t="str">
        <f>IF(AF8="","",SUM(E9,K9,N9,Q9,T9,W9,Z9,AC9))</f>
        <v/>
      </c>
      <c r="AK8" s="385" t="str">
        <f>IF(AF8="","",SUM(G9,M9,P9,S9,V9,Y9,AB9,AE9))</f>
        <v/>
      </c>
      <c r="AL8" s="389" t="str">
        <f>IF(AF8="","",AJ8-AK8)</f>
        <v/>
      </c>
      <c r="AM8" s="369" t="str">
        <f>IF(AN8="","",RANK(AN8,$AN6:$AN23,0))</f>
        <v/>
      </c>
      <c r="AN8" s="304" t="str">
        <f>IF(AL8="","",$AF8*100+$AI8*10+AJ8)</f>
        <v/>
      </c>
      <c r="AO8" s="474"/>
    </row>
    <row r="9" spans="1:41" ht="24" customHeight="1" x14ac:dyDescent="0.25">
      <c r="A9" s="476"/>
      <c r="B9" s="434"/>
      <c r="C9" s="435"/>
      <c r="D9" s="436"/>
      <c r="E9" s="7"/>
      <c r="F9" s="8" t="s">
        <v>16</v>
      </c>
      <c r="G9" s="9"/>
      <c r="H9" s="399"/>
      <c r="I9" s="400"/>
      <c r="J9" s="401"/>
      <c r="K9" s="98" t="str">
        <f>IF(J11="","",J11)</f>
        <v/>
      </c>
      <c r="L9" s="99" t="s">
        <v>16</v>
      </c>
      <c r="M9" s="100" t="str">
        <f>IF(H11="","",H11)</f>
        <v/>
      </c>
      <c r="N9" s="98" t="str">
        <f>IF(J13="","",J13)</f>
        <v/>
      </c>
      <c r="O9" s="99" t="s">
        <v>16</v>
      </c>
      <c r="P9" s="100" t="str">
        <f>IF(H13="","",H13)</f>
        <v/>
      </c>
      <c r="Q9" s="98" t="str">
        <f>IF(J15="","",J15)</f>
        <v/>
      </c>
      <c r="R9" s="99" t="s">
        <v>16</v>
      </c>
      <c r="S9" s="99" t="str">
        <f>IF(H15="","",H15)</f>
        <v/>
      </c>
      <c r="T9" s="98" t="str">
        <f>IF(J17="","",J17)</f>
        <v/>
      </c>
      <c r="U9" s="99" t="s">
        <v>16</v>
      </c>
      <c r="V9" s="100" t="str">
        <f>IF(H17="","",H17)</f>
        <v/>
      </c>
      <c r="W9" s="98" t="str">
        <f>IF(J19="","",J19)</f>
        <v/>
      </c>
      <c r="X9" s="99" t="s">
        <v>16</v>
      </c>
      <c r="Y9" s="100" t="str">
        <f>IF(H19="","",H19)</f>
        <v/>
      </c>
      <c r="Z9" s="98" t="str">
        <f>IF(J21="","",J21)</f>
        <v/>
      </c>
      <c r="AA9" s="99" t="s">
        <v>16</v>
      </c>
      <c r="AB9" s="100" t="str">
        <f>IF(H21="","",H21)</f>
        <v/>
      </c>
      <c r="AC9" s="98" t="str">
        <f>IF(J23="","",J23)</f>
        <v/>
      </c>
      <c r="AD9" s="99" t="s">
        <v>16</v>
      </c>
      <c r="AE9" s="100" t="str">
        <f>IF(H23="","",H23)</f>
        <v/>
      </c>
      <c r="AF9" s="410"/>
      <c r="AG9" s="411"/>
      <c r="AH9" s="438"/>
      <c r="AI9" s="411"/>
      <c r="AJ9" s="405"/>
      <c r="AK9" s="403"/>
      <c r="AL9" s="411"/>
      <c r="AM9" s="415"/>
      <c r="AN9" s="304"/>
      <c r="AO9" s="474"/>
    </row>
    <row r="10" spans="1:41" ht="24" customHeight="1" x14ac:dyDescent="0.25">
      <c r="A10" s="476" t="s">
        <v>233</v>
      </c>
      <c r="B10" s="416"/>
      <c r="C10" s="417"/>
      <c r="D10" s="418"/>
      <c r="E10" s="4"/>
      <c r="F10" s="5" t="str">
        <f>IF(E11="","",IF(E11=G11,"△",IF(E11&gt;=G11,"○","×")))</f>
        <v/>
      </c>
      <c r="G10" s="6"/>
      <c r="H10" s="10"/>
      <c r="I10" s="5" t="str">
        <f>IF(H11="","",IF(H11=J11,"△",IF(H11&gt;=J11,"○","×")))</f>
        <v/>
      </c>
      <c r="J10" s="6"/>
      <c r="K10" s="377"/>
      <c r="L10" s="378"/>
      <c r="M10" s="379"/>
      <c r="N10" s="101"/>
      <c r="O10" s="102" t="str">
        <f>IF(N11="","",IF(N11=P11,"△",IF(N11&gt;=P11,"○","×")))</f>
        <v/>
      </c>
      <c r="P10" s="103"/>
      <c r="Q10" s="101"/>
      <c r="R10" s="102" t="str">
        <f t="shared" ref="R10" si="10">IF(Q11="","",IF(Q11=S11,"△",IF(Q11&gt;=S11,"○","×")))</f>
        <v/>
      </c>
      <c r="S10" s="104"/>
      <c r="T10" s="101"/>
      <c r="U10" s="102" t="str">
        <f t="shared" ref="U10" si="11">IF(T11="","",IF(T11=V11,"△",IF(T11&gt;=V11,"○","×")))</f>
        <v/>
      </c>
      <c r="V10" s="103"/>
      <c r="W10" s="101"/>
      <c r="X10" s="102" t="str">
        <f t="shared" ref="X10" si="12">IF(W11="","",IF(W11=Y11,"△",IF(W11&gt;=Y11,"○","×")))</f>
        <v/>
      </c>
      <c r="Y10" s="103"/>
      <c r="Z10" s="101"/>
      <c r="AA10" s="102" t="str">
        <f t="shared" ref="AA10" si="13">IF(Z11="","",IF(Z11=AB11,"△",IF(Z11&gt;=AB11,"○","×")))</f>
        <v/>
      </c>
      <c r="AB10" s="103"/>
      <c r="AC10" s="101"/>
      <c r="AD10" s="102" t="str">
        <f t="shared" ref="AD10" si="14">IF(AC11="","",IF(AC11=AE11,"△",IF(AC11&gt;=AE11,"○","×")))</f>
        <v/>
      </c>
      <c r="AE10" s="103"/>
      <c r="AF10" s="419" t="str">
        <f>IF(AND($F10="",$I10="",$O10="",$U10="",$X10="",$R10="",$AA10="",$AD10=""),"",COUNTIF($E10:$AE10,"○"))</f>
        <v/>
      </c>
      <c r="AG10" s="421" t="str">
        <f>IF(AND($I10="",$F10="",$O10="",$U10="",$X10="",$R10="",$AA10="",$AD10=""),"",COUNTIF($E10:$AE10,"△"))</f>
        <v/>
      </c>
      <c r="AH10" s="422" t="str">
        <f>IF(AND($I10="",$F10="",$O10="",$U10="",$X10="",$R10="",$AA10="",$AD10=""),"",COUNTIF($E10:$AE10,"×"))</f>
        <v/>
      </c>
      <c r="AI10" s="421" t="str">
        <f>IF(AF10="","",(AF10*3)+(AG10*1))</f>
        <v/>
      </c>
      <c r="AJ10" s="389" t="str">
        <f>IF(AF10="","",SUM(H11,E11,N11,Q11,T11,W11,Z11,AC11))</f>
        <v/>
      </c>
      <c r="AK10" s="385" t="str">
        <f>IF(AF10="","",SUM(J11,G11,P11,S11,V11,Y11,AB11,AE11))</f>
        <v/>
      </c>
      <c r="AL10" s="421" t="str">
        <f>IF(AF10="","",AJ10-AK10)</f>
        <v/>
      </c>
      <c r="AM10" s="369" t="str">
        <f>IF(AN10="","",RANK(AN10,$AN6:$AN23,0))</f>
        <v/>
      </c>
      <c r="AN10" s="304" t="str">
        <f>IF(AL10="","",$AF10*100+$AI10*10+AJ10)</f>
        <v/>
      </c>
    </row>
    <row r="11" spans="1:41" ht="24" customHeight="1" x14ac:dyDescent="0.25">
      <c r="A11" s="476"/>
      <c r="B11" s="396"/>
      <c r="C11" s="397"/>
      <c r="D11" s="398"/>
      <c r="E11" s="7"/>
      <c r="F11" s="8" t="s">
        <v>16</v>
      </c>
      <c r="G11" s="9"/>
      <c r="H11" s="11"/>
      <c r="I11" s="8" t="s">
        <v>16</v>
      </c>
      <c r="J11" s="9"/>
      <c r="K11" s="399"/>
      <c r="L11" s="400"/>
      <c r="M11" s="401"/>
      <c r="N11" s="98" t="str">
        <f>IF(M13="","",M13)</f>
        <v/>
      </c>
      <c r="O11" s="99" t="s">
        <v>16</v>
      </c>
      <c r="P11" s="100" t="str">
        <f>IF(K13="","",K13)</f>
        <v/>
      </c>
      <c r="Q11" s="98" t="str">
        <f>IF(M15="","",M15)</f>
        <v/>
      </c>
      <c r="R11" s="99" t="s">
        <v>16</v>
      </c>
      <c r="S11" s="99" t="str">
        <f>IF(K15="","",K15)</f>
        <v/>
      </c>
      <c r="T11" s="98" t="str">
        <f>IF(M17="","",M17)</f>
        <v/>
      </c>
      <c r="U11" s="99" t="s">
        <v>16</v>
      </c>
      <c r="V11" s="100" t="str">
        <f>IF(K17="","",K17)</f>
        <v/>
      </c>
      <c r="W11" s="98" t="str">
        <f>IF(M19="","",M19)</f>
        <v/>
      </c>
      <c r="X11" s="99" t="s">
        <v>16</v>
      </c>
      <c r="Y11" s="100" t="str">
        <f>IF(K19="","",K19)</f>
        <v/>
      </c>
      <c r="Z11" s="98" t="str">
        <f>IF(M21="","",M21)</f>
        <v/>
      </c>
      <c r="AA11" s="99" t="s">
        <v>16</v>
      </c>
      <c r="AB11" s="100" t="str">
        <f>IF(K21="","",K21)</f>
        <v/>
      </c>
      <c r="AC11" s="98" t="str">
        <f>IF(M23="","",M23)</f>
        <v/>
      </c>
      <c r="AD11" s="99" t="s">
        <v>16</v>
      </c>
      <c r="AE11" s="100" t="str">
        <f>IF(K23="","",K23)</f>
        <v/>
      </c>
      <c r="AF11" s="420"/>
      <c r="AG11" s="405"/>
      <c r="AH11" s="423"/>
      <c r="AI11" s="405"/>
      <c r="AJ11" s="405"/>
      <c r="AK11" s="403"/>
      <c r="AL11" s="405"/>
      <c r="AM11" s="415"/>
      <c r="AN11" s="304"/>
    </row>
    <row r="12" spans="1:41" ht="24" customHeight="1" x14ac:dyDescent="0.25">
      <c r="A12" s="476" t="s">
        <v>234</v>
      </c>
      <c r="B12" s="416"/>
      <c r="C12" s="417"/>
      <c r="D12" s="418"/>
      <c r="E12" s="12"/>
      <c r="F12" s="13" t="str">
        <f>IF(E13="","",IF(E13=G13,"△",IF(E13&gt;=G13,"○","×")))</f>
        <v/>
      </c>
      <c r="G12" s="14"/>
      <c r="H12" s="15"/>
      <c r="I12" s="13" t="str">
        <f>IF(H13="","",IF(H13=J13,"△",IF(H13&gt;=J13,"○","×")))</f>
        <v/>
      </c>
      <c r="J12" s="14"/>
      <c r="K12" s="15"/>
      <c r="L12" s="13" t="str">
        <f>IF(K13="","",IF(K13=M13,"△",IF(K13&gt;=M13,"○","×")))</f>
        <v/>
      </c>
      <c r="M12" s="14"/>
      <c r="N12" s="377"/>
      <c r="O12" s="378"/>
      <c r="P12" s="379"/>
      <c r="Q12" s="101"/>
      <c r="R12" s="102" t="str">
        <f t="shared" ref="R12" si="15">IF(Q13="","",IF(Q13=S13,"△",IF(Q13&gt;=S13,"○","×")))</f>
        <v/>
      </c>
      <c r="S12" s="104"/>
      <c r="T12" s="101"/>
      <c r="U12" s="102" t="str">
        <f t="shared" ref="U12" si="16">IF(T13="","",IF(T13=V13,"△",IF(T13&gt;=V13,"○","×")))</f>
        <v/>
      </c>
      <c r="V12" s="103"/>
      <c r="W12" s="101"/>
      <c r="X12" s="102" t="str">
        <f t="shared" ref="X12" si="17">IF(W13="","",IF(W13=Y13,"△",IF(W13&gt;=Y13,"○","×")))</f>
        <v/>
      </c>
      <c r="Y12" s="103"/>
      <c r="Z12" s="101"/>
      <c r="AA12" s="102" t="str">
        <f t="shared" ref="AA12" si="18">IF(Z13="","",IF(Z13=AB13,"△",IF(Z13&gt;=AB13,"○","×")))</f>
        <v/>
      </c>
      <c r="AB12" s="103"/>
      <c r="AC12" s="101"/>
      <c r="AD12" s="102" t="str">
        <f t="shared" ref="AD12" si="19">IF(AC13="","",IF(AC13=AE13,"△",IF(AC13&gt;=AE13,"○","×")))</f>
        <v/>
      </c>
      <c r="AE12" s="103"/>
      <c r="AF12" s="409" t="str">
        <f>IF(AND($I12="",$L12="",$F12="",$U12="",$X12="",$R12="",$AA12="",$AD12=""),"",COUNTIF($E12:$AE12,"○"))</f>
        <v/>
      </c>
      <c r="AG12" s="389" t="str">
        <f>IF(AND($I12="",$L12="",$F12="",$U12="",$X12="",$R12="",$AA12="",$AD12=""),"",COUNTIF($E12:$AE12,"△"))</f>
        <v/>
      </c>
      <c r="AH12" s="412" t="str">
        <f>IF(AND($I12="",$L12="",$F12="",$U12="",$X12="",$R12="",$AA12="",$AD12=""),"",COUNTIF($E12:$AE12,"×"))</f>
        <v/>
      </c>
      <c r="AI12" s="389" t="str">
        <f>IF(AF12="","",(AF12*3)+(AG12*1))</f>
        <v/>
      </c>
      <c r="AJ12" s="389" t="str">
        <f>IF(AF12="","",SUM(H13,K13,E13,Q13,T13,W13,Z13,AC13))</f>
        <v/>
      </c>
      <c r="AK12" s="385" t="str">
        <f>IF(AF12="","",SUM(J13,M13,G13,S13,V13,Y13,AB13,AE13))</f>
        <v/>
      </c>
      <c r="AL12" s="389" t="str">
        <f>IF(AF12="","",AJ12-AK12)</f>
        <v/>
      </c>
      <c r="AM12" s="369" t="str">
        <f>IF(AN12="","",RANK(AN12,$AN6:$AN23,0))</f>
        <v/>
      </c>
      <c r="AN12" s="304" t="str">
        <f>IF(AL12="","",$AF12*100+$AI12*10+AJ12)</f>
        <v/>
      </c>
    </row>
    <row r="13" spans="1:41" ht="24" customHeight="1" x14ac:dyDescent="0.25">
      <c r="A13" s="476"/>
      <c r="B13" s="396"/>
      <c r="C13" s="397"/>
      <c r="D13" s="398"/>
      <c r="E13" s="7"/>
      <c r="F13" s="8" t="s">
        <v>16</v>
      </c>
      <c r="G13" s="9"/>
      <c r="H13" s="11"/>
      <c r="I13" s="8" t="s">
        <v>16</v>
      </c>
      <c r="J13" s="9"/>
      <c r="K13" s="11"/>
      <c r="L13" s="8" t="s">
        <v>16</v>
      </c>
      <c r="M13" s="9"/>
      <c r="N13" s="399"/>
      <c r="O13" s="400"/>
      <c r="P13" s="401"/>
      <c r="Q13" s="98" t="str">
        <f>IF(P15="","",P15)</f>
        <v/>
      </c>
      <c r="R13" s="99" t="s">
        <v>16</v>
      </c>
      <c r="S13" s="99" t="str">
        <f>IF(N15="","",N15)</f>
        <v/>
      </c>
      <c r="T13" s="98" t="str">
        <f>IF(P17="","",P17)</f>
        <v/>
      </c>
      <c r="U13" s="99" t="s">
        <v>16</v>
      </c>
      <c r="V13" s="100" t="str">
        <f>IF(N17="","",N17)</f>
        <v/>
      </c>
      <c r="W13" s="98" t="str">
        <f>IF(N19="","",P19)</f>
        <v/>
      </c>
      <c r="X13" s="99" t="s">
        <v>16</v>
      </c>
      <c r="Y13" s="100" t="str">
        <f>IF(N19="","",N19)</f>
        <v/>
      </c>
      <c r="Z13" s="98" t="str">
        <f>IF(P21="","",P21)</f>
        <v/>
      </c>
      <c r="AA13" s="99" t="s">
        <v>16</v>
      </c>
      <c r="AB13" s="100" t="str">
        <f>IF(N21="","",N21)</f>
        <v/>
      </c>
      <c r="AC13" s="98" t="str">
        <f>IF(P23="","",P23)</f>
        <v/>
      </c>
      <c r="AD13" s="99" t="s">
        <v>16</v>
      </c>
      <c r="AE13" s="100" t="str">
        <f>IF(N23="","",N23)</f>
        <v/>
      </c>
      <c r="AF13" s="410"/>
      <c r="AG13" s="411"/>
      <c r="AH13" s="413"/>
      <c r="AI13" s="411"/>
      <c r="AJ13" s="405"/>
      <c r="AK13" s="403"/>
      <c r="AL13" s="411"/>
      <c r="AM13" s="415"/>
      <c r="AN13" s="304"/>
    </row>
    <row r="14" spans="1:41" ht="24" customHeight="1" x14ac:dyDescent="0.25">
      <c r="A14" s="476" t="s">
        <v>235</v>
      </c>
      <c r="B14" s="416"/>
      <c r="C14" s="417"/>
      <c r="D14" s="418"/>
      <c r="E14" s="12"/>
      <c r="F14" s="13" t="str">
        <f>IF(E15="","",IF(E15=G15,"△",IF(E15&gt;=G15,"○","×")))</f>
        <v/>
      </c>
      <c r="G14" s="14"/>
      <c r="H14" s="15"/>
      <c r="I14" s="13" t="str">
        <f>IF(H15="","",IF(H15=J15,"△",IF(H15&gt;=J15,"○","×")))</f>
        <v/>
      </c>
      <c r="J14" s="14"/>
      <c r="K14" s="15"/>
      <c r="L14" s="13" t="str">
        <f>IF(K15="","",IF(K15=M15,"△",IF(K15&gt;=M15,"○","×")))</f>
        <v/>
      </c>
      <c r="M14" s="14"/>
      <c r="N14" s="15"/>
      <c r="O14" s="13" t="str">
        <f>IF(N15="","",IF(N15=P15,"△",IF(N15&gt;=P15,"○","×")))</f>
        <v/>
      </c>
      <c r="P14" s="14"/>
      <c r="Q14" s="377"/>
      <c r="R14" s="378"/>
      <c r="S14" s="378"/>
      <c r="T14" s="105"/>
      <c r="U14" s="106" t="str">
        <f t="shared" ref="U14" si="20">IF(T15="","",IF(T15=V15,"△",IF(T15&gt;=V15,"○","×")))</f>
        <v/>
      </c>
      <c r="V14" s="107"/>
      <c r="W14" s="105"/>
      <c r="X14" s="106" t="str">
        <f t="shared" ref="X14" si="21">IF(W15="","",IF(W15=Y15,"△",IF(W15&gt;=Y15,"○","×")))</f>
        <v/>
      </c>
      <c r="Y14" s="107"/>
      <c r="Z14" s="105"/>
      <c r="AA14" s="106" t="str">
        <f t="shared" ref="AA14" si="22">IF(Z15="","",IF(Z15=AB15,"△",IF(Z15&gt;=AB15,"○","×")))</f>
        <v/>
      </c>
      <c r="AB14" s="107"/>
      <c r="AC14" s="105"/>
      <c r="AD14" s="106" t="str">
        <f t="shared" ref="AD14" si="23">IF(AC15="","",IF(AC15=AE15,"△",IF(AC15&gt;=AE15,"○","×")))</f>
        <v/>
      </c>
      <c r="AE14" s="107"/>
      <c r="AF14" s="409" t="str">
        <f>IF(AND($I14="",$L14="",$O14="",$U14="",$X14="",$F14="",$AA14="",$AD14=""),"",COUNTIF($E14:$AE14,"○"))</f>
        <v/>
      </c>
      <c r="AG14" s="389" t="str">
        <f>IF(AND($I14="",$L14="",$O14="",$U14="",$X14="",$F14="",$AA14="",$AD14=""),"",COUNTIF($E14:$AE14,"△"))</f>
        <v/>
      </c>
      <c r="AH14" s="412" t="str">
        <f>IF(AND($I14="",$L14="",$O14="",$U14="",$X14="",$F14="",$AA14="",$AD14=""),"",COUNTIF($E14:$AE14,"×"))</f>
        <v/>
      </c>
      <c r="AI14" s="389" t="str">
        <f>IF(AF14="","",(AF14*3)+(AG14*1))</f>
        <v/>
      </c>
      <c r="AJ14" s="389" t="str">
        <f>IF(AF14="","",SUM(H15,K15,N15,E15,T15,W15,Z15,AC15))</f>
        <v/>
      </c>
      <c r="AK14" s="385" t="str">
        <f>IF(AF14="","",SUM(J15,M15,P15,G15,V15,Y15,AB15,AE15))</f>
        <v/>
      </c>
      <c r="AL14" s="389" t="str">
        <f>IF(AF14="","",AJ14-AK14)</f>
        <v/>
      </c>
      <c r="AM14" s="369" t="str">
        <f>IF(AN14="","",RANK(AN14,$AN6:$AN23,0))</f>
        <v/>
      </c>
      <c r="AN14" s="304" t="str">
        <f>IF(AL14="","",$AF14*100+$AI14*10+AJ14)</f>
        <v/>
      </c>
    </row>
    <row r="15" spans="1:41" ht="24" customHeight="1" x14ac:dyDescent="0.25">
      <c r="A15" s="476"/>
      <c r="B15" s="396"/>
      <c r="C15" s="397"/>
      <c r="D15" s="398"/>
      <c r="E15" s="7"/>
      <c r="F15" s="8" t="s">
        <v>16</v>
      </c>
      <c r="G15" s="9"/>
      <c r="H15" s="11"/>
      <c r="I15" s="8" t="s">
        <v>16</v>
      </c>
      <c r="J15" s="9"/>
      <c r="K15" s="11"/>
      <c r="L15" s="8" t="s">
        <v>16</v>
      </c>
      <c r="M15" s="9"/>
      <c r="N15" s="11"/>
      <c r="O15" s="8" t="s">
        <v>16</v>
      </c>
      <c r="P15" s="9"/>
      <c r="Q15" s="399"/>
      <c r="R15" s="400"/>
      <c r="S15" s="400"/>
      <c r="T15" s="98" t="str">
        <f>IF(S17="","",S17)</f>
        <v/>
      </c>
      <c r="U15" s="99" t="s">
        <v>16</v>
      </c>
      <c r="V15" s="100" t="str">
        <f>IF(Q17="","",Q17)</f>
        <v/>
      </c>
      <c r="W15" s="98" t="str">
        <f>IF(S19="","",S19)</f>
        <v/>
      </c>
      <c r="X15" s="99" t="s">
        <v>16</v>
      </c>
      <c r="Y15" s="100" t="str">
        <f>IF(Q19="","",Q19)</f>
        <v/>
      </c>
      <c r="Z15" s="98" t="str">
        <f>IF(S21="","",S21)</f>
        <v/>
      </c>
      <c r="AA15" s="99" t="s">
        <v>16</v>
      </c>
      <c r="AB15" s="100" t="str">
        <f>IF(Q21="","",Q21)</f>
        <v/>
      </c>
      <c r="AC15" s="98" t="str">
        <f>IF(S23="","",S23)</f>
        <v/>
      </c>
      <c r="AD15" s="99" t="s">
        <v>16</v>
      </c>
      <c r="AE15" s="100" t="str">
        <f>IF(Q23="","",Q23)</f>
        <v/>
      </c>
      <c r="AF15" s="410"/>
      <c r="AG15" s="411"/>
      <c r="AH15" s="413"/>
      <c r="AI15" s="411"/>
      <c r="AJ15" s="405"/>
      <c r="AK15" s="403"/>
      <c r="AL15" s="411"/>
      <c r="AM15" s="415"/>
      <c r="AN15" s="304"/>
    </row>
    <row r="16" spans="1:41" ht="24" customHeight="1" x14ac:dyDescent="0.25">
      <c r="A16" s="476" t="s">
        <v>236</v>
      </c>
      <c r="B16" s="416"/>
      <c r="C16" s="417"/>
      <c r="D16" s="418"/>
      <c r="E16" s="4"/>
      <c r="F16" s="5" t="str">
        <f>IF(E17="","",IF(E17=G17,"△",IF(E17&gt;=G17,"○","×")))</f>
        <v/>
      </c>
      <c r="G16" s="6"/>
      <c r="H16" s="10"/>
      <c r="I16" s="5" t="str">
        <f>IF(H17="","",IF(H17=J17,"△",IF(H17&gt;=J17,"○","×")))</f>
        <v/>
      </c>
      <c r="J16" s="6"/>
      <c r="K16" s="10"/>
      <c r="L16" s="5" t="str">
        <f>IF(K17="","",IF(K17=M17,"△",IF(K17&gt;=M17,"○","×")))</f>
        <v/>
      </c>
      <c r="M16" s="6"/>
      <c r="N16" s="10"/>
      <c r="O16" s="5" t="str">
        <f>IF(N17="","",IF(N17=P17,"△",IF(N17&gt;=P17,"○","×")))</f>
        <v/>
      </c>
      <c r="P16" s="6"/>
      <c r="Q16" s="10"/>
      <c r="R16" s="5" t="str">
        <f>IF(Q17="","",IF(Q17=S17,"△",IF(Q17&gt;=S17,"○","×")))</f>
        <v/>
      </c>
      <c r="S16" s="16"/>
      <c r="T16" s="406"/>
      <c r="U16" s="407"/>
      <c r="V16" s="408"/>
      <c r="W16" s="105"/>
      <c r="X16" s="106" t="str">
        <f t="shared" ref="X16" si="24">IF(W17="","",IF(W17=Y17,"△",IF(W17&gt;=Y17,"○","×")))</f>
        <v/>
      </c>
      <c r="Y16" s="107"/>
      <c r="Z16" s="101"/>
      <c r="AA16" s="102" t="str">
        <f t="shared" ref="AA16" si="25">IF(Z17="","",IF(Z17=AB17,"△",IF(Z17&gt;=AB17,"○","×")))</f>
        <v/>
      </c>
      <c r="AB16" s="103"/>
      <c r="AC16" s="101"/>
      <c r="AD16" s="102" t="str">
        <f t="shared" ref="AD16" si="26">IF(AC17="","",IF(AC17=AE17,"△",IF(AC17&gt;=AE17,"○","×")))</f>
        <v/>
      </c>
      <c r="AE16" s="103"/>
      <c r="AF16" s="419" t="str">
        <f>IF(AND($I16="",$L16="",$O16="",$F16="",$X16="",$R16="",$AA16="",$AD16=""),"",COUNTIF($E16:$AE16,"○"))</f>
        <v/>
      </c>
      <c r="AG16" s="421" t="str">
        <f>IF(AND($I16="",$L16="",$O16="",$F16="",$X16="",$R16="",$AA16="",$AD16=""),"",COUNTIF($E16:$AE16,"△"))</f>
        <v/>
      </c>
      <c r="AH16" s="422" t="str">
        <f>IF(AND($I16="",$L16="",$O16="",$F16="",$X16="",$R16="",$AA16="",$AD16=""),"",COUNTIF($E16:$AE16,"×"))</f>
        <v/>
      </c>
      <c r="AI16" s="421" t="str">
        <f>IF(AF16="","",(AF16*3)+(AG16*1))</f>
        <v/>
      </c>
      <c r="AJ16" s="389" t="str">
        <f>IF(AF16="","",SUM(H17,K17,N17,Q17,E17,W17,Z17,AC17))</f>
        <v/>
      </c>
      <c r="AK16" s="385" t="str">
        <f>IF(AF16="","",SUM(J17,M17,P17,S17,G17,Y17,AB17,AE17))</f>
        <v/>
      </c>
      <c r="AL16" s="421" t="str">
        <f>IF(AF16="","",AJ16-AK16)</f>
        <v/>
      </c>
      <c r="AM16" s="424" t="str">
        <f>IF(AN16="","",RANK(AN16,$AN6:$AN23,0))</f>
        <v/>
      </c>
      <c r="AN16" s="305" t="str">
        <f>IF(AL16="","",$AF16*100+$AI16*10+AJ16)</f>
        <v/>
      </c>
    </row>
    <row r="17" spans="1:41" ht="24" customHeight="1" x14ac:dyDescent="0.25">
      <c r="A17" s="476"/>
      <c r="B17" s="396"/>
      <c r="C17" s="397"/>
      <c r="D17" s="398"/>
      <c r="E17" s="17"/>
      <c r="F17" s="18" t="s">
        <v>16</v>
      </c>
      <c r="G17" s="19"/>
      <c r="H17" s="20"/>
      <c r="I17" s="18" t="s">
        <v>16</v>
      </c>
      <c r="J17" s="19"/>
      <c r="K17" s="20"/>
      <c r="L17" s="18" t="s">
        <v>16</v>
      </c>
      <c r="M17" s="19"/>
      <c r="N17" s="20"/>
      <c r="O17" s="18" t="s">
        <v>16</v>
      </c>
      <c r="P17" s="19"/>
      <c r="Q17" s="20"/>
      <c r="R17" s="18" t="s">
        <v>16</v>
      </c>
      <c r="S17" s="20"/>
      <c r="T17" s="399"/>
      <c r="U17" s="400"/>
      <c r="V17" s="401"/>
      <c r="W17" s="98" t="str">
        <f>IF(V19="","",V19)</f>
        <v/>
      </c>
      <c r="X17" s="99" t="s">
        <v>16</v>
      </c>
      <c r="Y17" s="100" t="str">
        <f>IF(T19="","",T19)</f>
        <v/>
      </c>
      <c r="Z17" s="98" t="str">
        <f>IF(V21="","",V21)</f>
        <v/>
      </c>
      <c r="AA17" s="99" t="s">
        <v>16</v>
      </c>
      <c r="AB17" s="100" t="str">
        <f>IF(T21="","",T21)</f>
        <v/>
      </c>
      <c r="AC17" s="98" t="str">
        <f>IF(V23="","",V23)</f>
        <v/>
      </c>
      <c r="AD17" s="99" t="s">
        <v>16</v>
      </c>
      <c r="AE17" s="100" t="str">
        <f>IF(T23="","",T23)</f>
        <v/>
      </c>
      <c r="AF17" s="420"/>
      <c r="AG17" s="405"/>
      <c r="AH17" s="423"/>
      <c r="AI17" s="405"/>
      <c r="AJ17" s="405"/>
      <c r="AK17" s="403"/>
      <c r="AL17" s="405"/>
      <c r="AM17" s="425"/>
      <c r="AN17" s="305"/>
    </row>
    <row r="18" spans="1:41" ht="24" customHeight="1" x14ac:dyDescent="0.25">
      <c r="A18" s="476" t="s">
        <v>237</v>
      </c>
      <c r="B18" s="393"/>
      <c r="C18" s="394"/>
      <c r="D18" s="395"/>
      <c r="E18" s="12"/>
      <c r="F18" s="13" t="str">
        <f>IF(E19="","",IF(E19=G19,"△",IF(E19&gt;=G19,"○","×")))</f>
        <v/>
      </c>
      <c r="G18" s="21"/>
      <c r="H18" s="29"/>
      <c r="I18" s="13" t="str">
        <f t="shared" ref="I18" si="27">IF(H19="","",IF(H19=J19,"△",IF(H19&gt;=J19,"○","×")))</f>
        <v/>
      </c>
      <c r="J18" s="14"/>
      <c r="K18" s="21"/>
      <c r="L18" s="13" t="str">
        <f t="shared" ref="L18" si="28">IF(K19="","",IF(K19=M19,"△",IF(K19&gt;=M19,"○","×")))</f>
        <v/>
      </c>
      <c r="M18" s="21"/>
      <c r="N18" s="29"/>
      <c r="O18" s="13" t="str">
        <f t="shared" ref="O18" si="29">IF(N19="","",IF(N19=P19,"△",IF(N19&gt;=P19,"○","×")))</f>
        <v/>
      </c>
      <c r="P18" s="14"/>
      <c r="Q18" s="21"/>
      <c r="R18" s="13" t="str">
        <f t="shared" ref="R18" si="30">IF(Q19="","",IF(Q19=S19,"△",IF(Q19&gt;=S19,"○","×")))</f>
        <v/>
      </c>
      <c r="S18" s="14"/>
      <c r="T18" s="21"/>
      <c r="U18" s="13" t="str">
        <f t="shared" ref="U18" si="31">IF(T19="","",IF(T19=V19,"△",IF(T19&gt;=V19,"○","×")))</f>
        <v/>
      </c>
      <c r="V18" s="14"/>
      <c r="W18" s="406"/>
      <c r="X18" s="407"/>
      <c r="Y18" s="408"/>
      <c r="Z18" s="101"/>
      <c r="AA18" s="102" t="str">
        <f t="shared" ref="AA18" si="32">IF(Z19="","",IF(Z19=AB19,"△",IF(Z19&gt;=AB19,"○","×")))</f>
        <v/>
      </c>
      <c r="AB18" s="103"/>
      <c r="AC18" s="101"/>
      <c r="AD18" s="102" t="str">
        <f t="shared" ref="AD18" si="33">IF(AC19="","",IF(AC19=AE19,"△",IF(AC19&gt;=AE19,"○","×")))</f>
        <v/>
      </c>
      <c r="AE18" s="103"/>
      <c r="AF18" s="409" t="str">
        <f>IF(AND($I18="",$L18="",$O18="",$F18="",$U18="",$R18="",$AA18="",$AD18=""),"",COUNTIF($E18:$AE18,"○"))</f>
        <v/>
      </c>
      <c r="AG18" s="389" t="str">
        <f>IF(AND($I18="",$L18="",$O18="",$F18="",$U18="",$R18="",$AA18="",$AD18=""),"",COUNTIF($E18:$AE18,"△"))</f>
        <v/>
      </c>
      <c r="AH18" s="412" t="str">
        <f>IF(AND($I18="",$L18="",$O18="",$F18="",$U18="",$R18="",$AA18="",$AD18=""),"",COUNTIF($E18:$AE18,"×"))</f>
        <v/>
      </c>
      <c r="AI18" s="389" t="str">
        <f>IF(AF18="","",(AF18*3)+(AG18*1))</f>
        <v/>
      </c>
      <c r="AJ18" s="389" t="str">
        <f>IF(AF18="","",SUM(H19,K19,N19,Q19,T19,Z19,E19,AC19))</f>
        <v/>
      </c>
      <c r="AK18" s="385" t="str">
        <f>IF(AF18="","",SUM(J19,M19,P19,S19,V19,G19,AB19,AE19))</f>
        <v/>
      </c>
      <c r="AL18" s="389" t="str">
        <f>IF(AF18="","",AJ18-AK18)</f>
        <v/>
      </c>
      <c r="AM18" s="391" t="str">
        <f>IF(AN18="","",RANK(AN18,$AN6:$AN23,0))</f>
        <v/>
      </c>
      <c r="AN18" s="305" t="str">
        <f>IF(AL18="","",$AF18*100+$AI18*10+AJ18)</f>
        <v/>
      </c>
    </row>
    <row r="19" spans="1:41" ht="24" customHeight="1" x14ac:dyDescent="0.25">
      <c r="A19" s="476"/>
      <c r="B19" s="396"/>
      <c r="C19" s="397"/>
      <c r="D19" s="398"/>
      <c r="E19" s="17"/>
      <c r="F19" s="18" t="s">
        <v>16</v>
      </c>
      <c r="G19" s="20"/>
      <c r="H19" s="23"/>
      <c r="I19" s="8" t="s">
        <v>16</v>
      </c>
      <c r="J19" s="9"/>
      <c r="K19" s="20"/>
      <c r="L19" s="18" t="s">
        <v>16</v>
      </c>
      <c r="M19" s="20"/>
      <c r="N19" s="23"/>
      <c r="O19" s="8" t="s">
        <v>16</v>
      </c>
      <c r="P19" s="9"/>
      <c r="Q19" s="20"/>
      <c r="R19" s="18" t="s">
        <v>16</v>
      </c>
      <c r="S19" s="9"/>
      <c r="T19" s="20"/>
      <c r="U19" s="18" t="s">
        <v>16</v>
      </c>
      <c r="V19" s="19"/>
      <c r="W19" s="399"/>
      <c r="X19" s="400"/>
      <c r="Y19" s="401"/>
      <c r="Z19" s="98" t="str">
        <f>IF(Y21="","",Y21)</f>
        <v/>
      </c>
      <c r="AA19" s="99" t="s">
        <v>16</v>
      </c>
      <c r="AB19" s="100" t="str">
        <f>IF(W21="","",W21)</f>
        <v/>
      </c>
      <c r="AC19" s="98" t="str">
        <f>IF(Y23="","",Y23)</f>
        <v/>
      </c>
      <c r="AD19" s="99" t="s">
        <v>16</v>
      </c>
      <c r="AE19" s="100" t="str">
        <f>IF(Z23="","",Z23)</f>
        <v/>
      </c>
      <c r="AF19" s="410"/>
      <c r="AG19" s="411"/>
      <c r="AH19" s="413"/>
      <c r="AI19" s="411"/>
      <c r="AJ19" s="405"/>
      <c r="AK19" s="403"/>
      <c r="AL19" s="411"/>
      <c r="AM19" s="392"/>
      <c r="AN19" s="305"/>
    </row>
    <row r="20" spans="1:41" ht="24" customHeight="1" x14ac:dyDescent="0.25">
      <c r="A20" s="476" t="s">
        <v>238</v>
      </c>
      <c r="B20" s="393"/>
      <c r="C20" s="394"/>
      <c r="D20" s="395"/>
      <c r="E20" s="12"/>
      <c r="F20" s="13" t="str">
        <f>IF(E21="","",IF(E21=G21,"△",IF(E21&gt;=G21,"○","×")))</f>
        <v/>
      </c>
      <c r="G20" s="14"/>
      <c r="H20" s="15"/>
      <c r="I20" s="13" t="str">
        <f>IF(H21="","",IF(H21=J21,"△",IF(H21&gt;=J21,"○","×")))</f>
        <v/>
      </c>
      <c r="J20" s="14"/>
      <c r="K20" s="15"/>
      <c r="L20" s="13" t="str">
        <f>IF(K21="","",IF(K21=M21,"△",IF(K21&gt;=M21,"○","×")))</f>
        <v/>
      </c>
      <c r="M20" s="14"/>
      <c r="N20" s="15"/>
      <c r="O20" s="13" t="str">
        <f>IF(N21="","",IF(N21=P21,"△",IF(N21&gt;=P21,"○","×")))</f>
        <v/>
      </c>
      <c r="P20" s="14"/>
      <c r="Q20" s="15"/>
      <c r="R20" s="13" t="str">
        <f>IF(Q21="","",IF(Q21=S21,"△",IF(Q21&gt;=S21,"○","×")))</f>
        <v/>
      </c>
      <c r="S20" s="21"/>
      <c r="T20" s="29"/>
      <c r="U20" s="13" t="str">
        <f>IF(T21="","",IF(T21=V21,"△",IF(T21&gt;=V21,"○","×")))</f>
        <v/>
      </c>
      <c r="V20" s="14"/>
      <c r="W20" s="29"/>
      <c r="X20" s="13" t="str">
        <f>IF(W21="","",IF(W21=Y21,"△",IF(W21&gt;=Y21,"○","×")))</f>
        <v/>
      </c>
      <c r="Y20" s="14"/>
      <c r="Z20" s="377"/>
      <c r="AA20" s="378"/>
      <c r="AB20" s="379"/>
      <c r="AC20" s="101"/>
      <c r="AD20" s="102" t="str">
        <f>IF(AC21="","",IF(AC21=AE21,"△",IF(AC21&gt;=AE21,"○","×")))</f>
        <v/>
      </c>
      <c r="AE20" s="103"/>
      <c r="AF20" s="383" t="str">
        <f>IF(AND($I20="",$L20="",$O20="",$U20="",$R20="",$F20="",$X20="",$AD20=""),"",COUNTIF($E20:$AE20,"○"))</f>
        <v/>
      </c>
      <c r="AG20" s="385" t="str">
        <f>IF(AND($I20="",$L20="",$O20="",$U20="",$R20="",$F20="",$X20="",$AD20=""),"",COUNTIF($E20:$AE20,"△"))</f>
        <v/>
      </c>
      <c r="AH20" s="387" t="str">
        <f>IF(AND($I20="",$L20="",$O20="",$U20="",$R20="",$F20="",$X20="",$AD20=""),"",COUNTIF($E20:$AE20,"×"))</f>
        <v/>
      </c>
      <c r="AI20" s="385" t="str">
        <f>IF(AF20="","",(AF20*3)+(AG20*1))</f>
        <v/>
      </c>
      <c r="AJ20" s="389" t="str">
        <f>IF(AF20="","",SUM(H21,K21,N21,Q21,T21,W21,E21,AC21))</f>
        <v/>
      </c>
      <c r="AK20" s="385" t="str">
        <f>IF(AF20="","",SUM(J21,M21,P21,S21,V21,Y21,G21,AE21))</f>
        <v/>
      </c>
      <c r="AL20" s="385" t="str">
        <f>IF(AF20="","",AJ20-AK20)</f>
        <v/>
      </c>
      <c r="AM20" s="391" t="str">
        <f>IF(AN20="","",RANK(AN20,$AN6:$AN23,0))</f>
        <v/>
      </c>
      <c r="AN20" s="305" t="str">
        <f>IF(AL20="","",$AF20*100+$AI20*10+AJ20)</f>
        <v/>
      </c>
      <c r="AO20" s="474"/>
    </row>
    <row r="21" spans="1:41" ht="24" customHeight="1" x14ac:dyDescent="0.25">
      <c r="A21" s="476"/>
      <c r="B21" s="396"/>
      <c r="C21" s="397"/>
      <c r="D21" s="398"/>
      <c r="E21" s="7"/>
      <c r="F21" s="8" t="s">
        <v>16</v>
      </c>
      <c r="G21" s="9"/>
      <c r="H21" s="11"/>
      <c r="I21" s="8" t="s">
        <v>16</v>
      </c>
      <c r="J21" s="9"/>
      <c r="K21" s="11"/>
      <c r="L21" s="8" t="s">
        <v>16</v>
      </c>
      <c r="M21" s="9"/>
      <c r="N21" s="11"/>
      <c r="O21" s="8" t="s">
        <v>16</v>
      </c>
      <c r="P21" s="9"/>
      <c r="Q21" s="11"/>
      <c r="R21" s="8" t="s">
        <v>16</v>
      </c>
      <c r="S21" s="11"/>
      <c r="T21" s="23"/>
      <c r="U21" s="8" t="s">
        <v>16</v>
      </c>
      <c r="V21" s="9"/>
      <c r="W21" s="23"/>
      <c r="X21" s="8" t="s">
        <v>16</v>
      </c>
      <c r="Y21" s="9"/>
      <c r="Z21" s="399"/>
      <c r="AA21" s="400"/>
      <c r="AB21" s="401"/>
      <c r="AC21" s="98" t="str">
        <f>IF(AB23="","",AB23)</f>
        <v/>
      </c>
      <c r="AD21" s="99" t="s">
        <v>16</v>
      </c>
      <c r="AE21" s="100" t="str">
        <f>IF(Z23="","",Z23)</f>
        <v/>
      </c>
      <c r="AF21" s="402"/>
      <c r="AG21" s="403"/>
      <c r="AH21" s="404"/>
      <c r="AI21" s="403"/>
      <c r="AJ21" s="405"/>
      <c r="AK21" s="403"/>
      <c r="AL21" s="403"/>
      <c r="AM21" s="414"/>
      <c r="AN21" s="305"/>
      <c r="AO21" s="474"/>
    </row>
    <row r="22" spans="1:41" ht="24" customHeight="1" x14ac:dyDescent="0.25">
      <c r="A22" s="476" t="s">
        <v>239</v>
      </c>
      <c r="B22" s="371"/>
      <c r="C22" s="372"/>
      <c r="D22" s="373"/>
      <c r="E22" s="4"/>
      <c r="F22" s="5" t="str">
        <f>IF(E23="","",IF(E23=G23,"△",IF(E23&gt;=G23,"○","×")))</f>
        <v/>
      </c>
      <c r="G22" s="6"/>
      <c r="H22" s="10"/>
      <c r="I22" s="5" t="str">
        <f>IF(H23="","",IF(H23=J23,"△",IF(H23&gt;=J23,"○","×")))</f>
        <v/>
      </c>
      <c r="J22" s="6"/>
      <c r="K22" s="10"/>
      <c r="L22" s="5" t="str">
        <f>IF(K23="","",IF(K23=M23,"△",IF(K23&gt;=M23,"○","×")))</f>
        <v/>
      </c>
      <c r="M22" s="6"/>
      <c r="N22" s="10"/>
      <c r="O22" s="5" t="str">
        <f>IF(N23="","",IF(N23=P23,"△",IF(N23&gt;=P23,"○","×")))</f>
        <v/>
      </c>
      <c r="P22" s="6"/>
      <c r="Q22" s="10"/>
      <c r="R22" s="5" t="str">
        <f>IF(Q23="","",IF(Q23=S23,"△",IF(Q23&gt;=S23,"○","×")))</f>
        <v/>
      </c>
      <c r="S22" s="16"/>
      <c r="T22" s="22"/>
      <c r="U22" s="5" t="str">
        <f>IF(T23="","",IF(T23=V23,"△",IF(T23&gt;=V23,"○","×")))</f>
        <v/>
      </c>
      <c r="V22" s="6"/>
      <c r="W22" s="22"/>
      <c r="X22" s="5" t="str">
        <f>IF(W23="","",IF(W23=Y23,"△",IF(W23&gt;=Y23,"○","×")))</f>
        <v/>
      </c>
      <c r="Y22" s="6"/>
      <c r="Z22" s="10"/>
      <c r="AA22" s="5" t="str">
        <f>IF(Z23="","",IF(Z23=AB23,"△",IF(Z23&gt;=AB23,"○","×")))</f>
        <v/>
      </c>
      <c r="AB22" s="6"/>
      <c r="AC22" s="377"/>
      <c r="AD22" s="378"/>
      <c r="AE22" s="379"/>
      <c r="AF22" s="383" t="str">
        <f>IF(AND($I22="",$L22="",$O22="",$U22="",$R22="",$X22="",$AA22="",$F22=""),"",COUNTIF($E22:$AE22,"○"))</f>
        <v/>
      </c>
      <c r="AG22" s="385" t="str">
        <f>IF(AND($I22="",$L22="",$O22="",$U22="",$R22="",$X22="",$AA22="",$F22=""),"",COUNTIF($E22:$AE22,"△"))</f>
        <v/>
      </c>
      <c r="AH22" s="387" t="str">
        <f>IF(AND($I22="",$L22="",$O22="",$U22="",$R22="",$X22="",$AA22="",$F22=""),"",COUNTIF($E22:$AE22,"×"))</f>
        <v/>
      </c>
      <c r="AI22" s="385" t="str">
        <f>IF(AF22="","",(AF22*3)+(AG22*1))</f>
        <v/>
      </c>
      <c r="AJ22" s="389" t="str">
        <f>IF(AF22="","",SUM(H23,K23,N23,Q23,T23,W23,Z23,E23))</f>
        <v/>
      </c>
      <c r="AK22" s="385" t="str">
        <f>IF(AF22="","",SUM(J23,M23,P23,S23,V23,Y23,AB23,G23))</f>
        <v/>
      </c>
      <c r="AL22" s="385" t="str">
        <f>IF(AF22="","",AJ22-AK22)</f>
        <v/>
      </c>
      <c r="AM22" s="369" t="str">
        <f>IF(AN22="","",RANK(AN22,$AN6:$AN23,0))</f>
        <v/>
      </c>
      <c r="AN22" s="304" t="str">
        <f>IF(AL22="","",$AF22*100+$AI22*10+AJ22)</f>
        <v/>
      </c>
    </row>
    <row r="23" spans="1:41" ht="24" customHeight="1" thickBot="1" x14ac:dyDescent="0.3">
      <c r="A23" s="476"/>
      <c r="B23" s="374"/>
      <c r="C23" s="375"/>
      <c r="D23" s="376"/>
      <c r="E23" s="24"/>
      <c r="F23" s="25" t="s">
        <v>16</v>
      </c>
      <c r="G23" s="26"/>
      <c r="H23" s="27"/>
      <c r="I23" s="25" t="s">
        <v>16</v>
      </c>
      <c r="J23" s="26"/>
      <c r="K23" s="27"/>
      <c r="L23" s="25" t="s">
        <v>16</v>
      </c>
      <c r="M23" s="26"/>
      <c r="N23" s="27"/>
      <c r="O23" s="25" t="s">
        <v>16</v>
      </c>
      <c r="P23" s="26"/>
      <c r="Q23" s="27"/>
      <c r="R23" s="25" t="s">
        <v>16</v>
      </c>
      <c r="S23" s="27"/>
      <c r="T23" s="28"/>
      <c r="U23" s="25" t="s">
        <v>16</v>
      </c>
      <c r="V23" s="26"/>
      <c r="W23" s="28"/>
      <c r="X23" s="25" t="s">
        <v>16</v>
      </c>
      <c r="Y23" s="26"/>
      <c r="Z23" s="27"/>
      <c r="AA23" s="25" t="s">
        <v>16</v>
      </c>
      <c r="AB23" s="26"/>
      <c r="AC23" s="380"/>
      <c r="AD23" s="381"/>
      <c r="AE23" s="382"/>
      <c r="AF23" s="384"/>
      <c r="AG23" s="386"/>
      <c r="AH23" s="388"/>
      <c r="AI23" s="386"/>
      <c r="AJ23" s="390"/>
      <c r="AK23" s="386"/>
      <c r="AL23" s="386"/>
      <c r="AM23" s="370"/>
      <c r="AN23" s="304"/>
    </row>
    <row r="24" spans="1:41" ht="32.1" customHeight="1" thickBot="1" x14ac:dyDescent="0.5"/>
    <row r="25" spans="1:41" ht="32.1" customHeight="1" thickBot="1" x14ac:dyDescent="0.5">
      <c r="B25" s="353" t="s">
        <v>62</v>
      </c>
      <c r="C25" s="354"/>
      <c r="D25" s="354"/>
      <c r="E25" s="355"/>
      <c r="F25" s="179"/>
      <c r="G25" s="356" t="s">
        <v>22</v>
      </c>
      <c r="H25" s="356"/>
      <c r="I25" s="356"/>
      <c r="J25" s="356"/>
      <c r="K25" s="356"/>
      <c r="L25" s="356"/>
      <c r="M25" s="356"/>
      <c r="N25" s="357" t="s">
        <v>23</v>
      </c>
      <c r="O25" s="357"/>
      <c r="P25" s="357"/>
      <c r="Q25" s="357"/>
      <c r="R25" s="357"/>
      <c r="S25" s="357"/>
      <c r="T25" s="357"/>
      <c r="U25" s="357"/>
      <c r="V25" s="358" t="s">
        <v>24</v>
      </c>
      <c r="W25" s="359"/>
      <c r="X25" s="360"/>
      <c r="Y25" s="358" t="s">
        <v>25</v>
      </c>
      <c r="Z25" s="359"/>
      <c r="AA25" s="361"/>
    </row>
    <row r="26" spans="1:41" ht="32.1" customHeight="1" x14ac:dyDescent="0.45">
      <c r="B26" s="334" t="s">
        <v>240</v>
      </c>
      <c r="C26" s="335"/>
      <c r="D26" s="335"/>
      <c r="E26" s="336"/>
      <c r="F26" s="113">
        <v>1</v>
      </c>
      <c r="G26" s="343" t="s">
        <v>26</v>
      </c>
      <c r="H26" s="343"/>
      <c r="I26" s="343"/>
      <c r="J26" s="343"/>
      <c r="K26" s="343"/>
      <c r="L26" s="343"/>
      <c r="M26" s="343"/>
      <c r="N26" s="344"/>
      <c r="O26" s="345"/>
      <c r="P26" s="345"/>
      <c r="Q26" s="346"/>
      <c r="R26" s="344"/>
      <c r="S26" s="345"/>
      <c r="T26" s="345"/>
      <c r="U26" s="346"/>
      <c r="V26" s="350"/>
      <c r="W26" s="348"/>
      <c r="X26" s="349"/>
      <c r="Y26" s="350"/>
      <c r="Z26" s="348"/>
      <c r="AA26" s="351"/>
    </row>
    <row r="27" spans="1:41" ht="32.1" customHeight="1" x14ac:dyDescent="0.45">
      <c r="B27" s="337"/>
      <c r="C27" s="338"/>
      <c r="D27" s="338"/>
      <c r="E27" s="339"/>
      <c r="F27" s="114">
        <v>2</v>
      </c>
      <c r="G27" s="313" t="s">
        <v>27</v>
      </c>
      <c r="H27" s="313"/>
      <c r="I27" s="313"/>
      <c r="J27" s="313"/>
      <c r="K27" s="313"/>
      <c r="L27" s="313"/>
      <c r="M27" s="313"/>
      <c r="N27" s="314"/>
      <c r="O27" s="315"/>
      <c r="P27" s="315"/>
      <c r="Q27" s="316"/>
      <c r="R27" s="314"/>
      <c r="S27" s="315"/>
      <c r="T27" s="315"/>
      <c r="U27" s="316"/>
      <c r="V27" s="320"/>
      <c r="W27" s="318"/>
      <c r="X27" s="319"/>
      <c r="Y27" s="320"/>
      <c r="Z27" s="318"/>
      <c r="AA27" s="321"/>
    </row>
    <row r="28" spans="1:41" ht="32.1" customHeight="1" x14ac:dyDescent="0.45">
      <c r="B28" s="337"/>
      <c r="C28" s="338"/>
      <c r="D28" s="338"/>
      <c r="E28" s="339"/>
      <c r="F28" s="114">
        <v>3</v>
      </c>
      <c r="G28" s="313" t="s">
        <v>58</v>
      </c>
      <c r="H28" s="313"/>
      <c r="I28" s="313"/>
      <c r="J28" s="313"/>
      <c r="K28" s="313"/>
      <c r="L28" s="313"/>
      <c r="M28" s="313"/>
      <c r="N28" s="314"/>
      <c r="O28" s="315"/>
      <c r="P28" s="315"/>
      <c r="Q28" s="316"/>
      <c r="R28" s="314"/>
      <c r="S28" s="315"/>
      <c r="T28" s="315"/>
      <c r="U28" s="316"/>
      <c r="V28" s="320"/>
      <c r="W28" s="318"/>
      <c r="X28" s="319"/>
      <c r="Y28" s="320"/>
      <c r="Z28" s="318"/>
      <c r="AA28" s="321"/>
    </row>
    <row r="29" spans="1:41" ht="32.1" customHeight="1" x14ac:dyDescent="0.45">
      <c r="B29" s="337"/>
      <c r="C29" s="338"/>
      <c r="D29" s="338"/>
      <c r="E29" s="339"/>
      <c r="F29" s="114">
        <v>4</v>
      </c>
      <c r="G29" s="313" t="s">
        <v>59</v>
      </c>
      <c r="H29" s="313"/>
      <c r="I29" s="313"/>
      <c r="J29" s="313"/>
      <c r="K29" s="313"/>
      <c r="L29" s="313"/>
      <c r="M29" s="313"/>
      <c r="N29" s="314"/>
      <c r="O29" s="315"/>
      <c r="P29" s="315"/>
      <c r="Q29" s="316"/>
      <c r="R29" s="314"/>
      <c r="S29" s="315"/>
      <c r="T29" s="315"/>
      <c r="U29" s="316"/>
      <c r="V29" s="320"/>
      <c r="W29" s="318"/>
      <c r="X29" s="319"/>
      <c r="Y29" s="320"/>
      <c r="Z29" s="318"/>
      <c r="AA29" s="321"/>
    </row>
    <row r="30" spans="1:41" ht="32.1" customHeight="1" x14ac:dyDescent="0.45">
      <c r="B30" s="337"/>
      <c r="C30" s="338"/>
      <c r="D30" s="338"/>
      <c r="E30" s="339"/>
      <c r="F30" s="115">
        <v>5</v>
      </c>
      <c r="G30" s="313" t="s">
        <v>60</v>
      </c>
      <c r="H30" s="313"/>
      <c r="I30" s="313"/>
      <c r="J30" s="313"/>
      <c r="K30" s="313"/>
      <c r="L30" s="313"/>
      <c r="M30" s="313"/>
      <c r="N30" s="314"/>
      <c r="O30" s="315"/>
      <c r="P30" s="315"/>
      <c r="Q30" s="316"/>
      <c r="R30" s="314"/>
      <c r="S30" s="315"/>
      <c r="T30" s="315"/>
      <c r="U30" s="316"/>
      <c r="V30" s="320"/>
      <c r="W30" s="318"/>
      <c r="X30" s="319"/>
      <c r="Y30" s="320"/>
      <c r="Z30" s="318"/>
      <c r="AA30" s="321"/>
    </row>
    <row r="31" spans="1:41" ht="32.1" customHeight="1" thickBot="1" x14ac:dyDescent="0.5">
      <c r="B31" s="340"/>
      <c r="C31" s="341"/>
      <c r="D31" s="341"/>
      <c r="E31" s="342"/>
      <c r="F31" s="117">
        <v>6</v>
      </c>
      <c r="G31" s="325" t="s">
        <v>61</v>
      </c>
      <c r="H31" s="325"/>
      <c r="I31" s="325"/>
      <c r="J31" s="325"/>
      <c r="K31" s="325"/>
      <c r="L31" s="325"/>
      <c r="M31" s="325"/>
      <c r="N31" s="326"/>
      <c r="O31" s="327"/>
      <c r="P31" s="327"/>
      <c r="Q31" s="328"/>
      <c r="R31" s="326"/>
      <c r="S31" s="327"/>
      <c r="T31" s="327"/>
      <c r="U31" s="328"/>
      <c r="V31" s="330"/>
      <c r="W31" s="331"/>
      <c r="X31" s="332"/>
      <c r="Y31" s="330"/>
      <c r="Z31" s="331"/>
      <c r="AA31" s="333"/>
    </row>
    <row r="32" spans="1:41" ht="32.1" customHeight="1" thickBot="1" x14ac:dyDescent="0.5">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row>
    <row r="33" spans="2:27" ht="32.1" customHeight="1" thickBot="1" x14ac:dyDescent="0.5">
      <c r="B33" s="353" t="s">
        <v>63</v>
      </c>
      <c r="C33" s="354"/>
      <c r="D33" s="354"/>
      <c r="E33" s="355"/>
      <c r="F33" s="179"/>
      <c r="G33" s="356" t="s">
        <v>22</v>
      </c>
      <c r="H33" s="356"/>
      <c r="I33" s="356"/>
      <c r="J33" s="356"/>
      <c r="K33" s="356"/>
      <c r="L33" s="356"/>
      <c r="M33" s="356"/>
      <c r="N33" s="357" t="s">
        <v>23</v>
      </c>
      <c r="O33" s="357"/>
      <c r="P33" s="357"/>
      <c r="Q33" s="357"/>
      <c r="R33" s="357"/>
      <c r="S33" s="357"/>
      <c r="T33" s="357"/>
      <c r="U33" s="357"/>
      <c r="V33" s="358" t="s">
        <v>24</v>
      </c>
      <c r="W33" s="359"/>
      <c r="X33" s="360"/>
      <c r="Y33" s="358" t="s">
        <v>25</v>
      </c>
      <c r="Z33" s="359"/>
      <c r="AA33" s="361"/>
    </row>
    <row r="34" spans="2:27" ht="32.1" customHeight="1" x14ac:dyDescent="0.45">
      <c r="B34" s="334" t="s">
        <v>240</v>
      </c>
      <c r="C34" s="335"/>
      <c r="D34" s="335"/>
      <c r="E34" s="336"/>
      <c r="F34" s="113">
        <v>1</v>
      </c>
      <c r="G34" s="343" t="s">
        <v>26</v>
      </c>
      <c r="H34" s="343"/>
      <c r="I34" s="343"/>
      <c r="J34" s="343"/>
      <c r="K34" s="343"/>
      <c r="L34" s="343"/>
      <c r="M34" s="343"/>
      <c r="N34" s="344"/>
      <c r="O34" s="345"/>
      <c r="P34" s="345"/>
      <c r="Q34" s="346"/>
      <c r="R34" s="344"/>
      <c r="S34" s="345"/>
      <c r="T34" s="345"/>
      <c r="U34" s="346"/>
      <c r="V34" s="350"/>
      <c r="W34" s="348"/>
      <c r="X34" s="349"/>
      <c r="Y34" s="350"/>
      <c r="Z34" s="348"/>
      <c r="AA34" s="351"/>
    </row>
    <row r="35" spans="2:27" ht="32.1" customHeight="1" x14ac:dyDescent="0.45">
      <c r="B35" s="337"/>
      <c r="C35" s="338"/>
      <c r="D35" s="338"/>
      <c r="E35" s="339"/>
      <c r="F35" s="114">
        <v>2</v>
      </c>
      <c r="G35" s="313" t="s">
        <v>27</v>
      </c>
      <c r="H35" s="313"/>
      <c r="I35" s="313"/>
      <c r="J35" s="313"/>
      <c r="K35" s="313"/>
      <c r="L35" s="313"/>
      <c r="M35" s="313"/>
      <c r="N35" s="314"/>
      <c r="O35" s="315"/>
      <c r="P35" s="315"/>
      <c r="Q35" s="316"/>
      <c r="R35" s="314"/>
      <c r="S35" s="315"/>
      <c r="T35" s="315"/>
      <c r="U35" s="316"/>
      <c r="V35" s="320"/>
      <c r="W35" s="318"/>
      <c r="X35" s="319"/>
      <c r="Y35" s="320"/>
      <c r="Z35" s="318"/>
      <c r="AA35" s="321"/>
    </row>
    <row r="36" spans="2:27" ht="32.1" customHeight="1" x14ac:dyDescent="0.45">
      <c r="B36" s="337"/>
      <c r="C36" s="338"/>
      <c r="D36" s="338"/>
      <c r="E36" s="339"/>
      <c r="F36" s="114">
        <v>3</v>
      </c>
      <c r="G36" s="313" t="s">
        <v>58</v>
      </c>
      <c r="H36" s="313"/>
      <c r="I36" s="313"/>
      <c r="J36" s="313"/>
      <c r="K36" s="313"/>
      <c r="L36" s="313"/>
      <c r="M36" s="313"/>
      <c r="N36" s="314"/>
      <c r="O36" s="315"/>
      <c r="P36" s="315"/>
      <c r="Q36" s="316"/>
      <c r="R36" s="314"/>
      <c r="S36" s="315"/>
      <c r="T36" s="315"/>
      <c r="U36" s="316"/>
      <c r="V36" s="320"/>
      <c r="W36" s="318"/>
      <c r="X36" s="319"/>
      <c r="Y36" s="320"/>
      <c r="Z36" s="318"/>
      <c r="AA36" s="321"/>
    </row>
    <row r="37" spans="2:27" ht="32.1" customHeight="1" x14ac:dyDescent="0.45">
      <c r="B37" s="337"/>
      <c r="C37" s="338"/>
      <c r="D37" s="338"/>
      <c r="E37" s="339"/>
      <c r="F37" s="114">
        <v>4</v>
      </c>
      <c r="G37" s="313" t="s">
        <v>59</v>
      </c>
      <c r="H37" s="313"/>
      <c r="I37" s="313"/>
      <c r="J37" s="313"/>
      <c r="K37" s="313"/>
      <c r="L37" s="313"/>
      <c r="M37" s="313"/>
      <c r="N37" s="314"/>
      <c r="O37" s="315"/>
      <c r="P37" s="315"/>
      <c r="Q37" s="316"/>
      <c r="R37" s="314"/>
      <c r="S37" s="315"/>
      <c r="T37" s="315"/>
      <c r="U37" s="316"/>
      <c r="V37" s="320"/>
      <c r="W37" s="318"/>
      <c r="X37" s="319"/>
      <c r="Y37" s="320"/>
      <c r="Z37" s="318"/>
      <c r="AA37" s="321"/>
    </row>
    <row r="38" spans="2:27" ht="32.1" customHeight="1" x14ac:dyDescent="0.45">
      <c r="B38" s="337"/>
      <c r="C38" s="338"/>
      <c r="D38" s="338"/>
      <c r="E38" s="339"/>
      <c r="F38" s="116">
        <v>5</v>
      </c>
      <c r="G38" s="313" t="s">
        <v>60</v>
      </c>
      <c r="H38" s="313"/>
      <c r="I38" s="313"/>
      <c r="J38" s="313"/>
      <c r="K38" s="313"/>
      <c r="L38" s="313"/>
      <c r="M38" s="313"/>
      <c r="N38" s="314"/>
      <c r="O38" s="315"/>
      <c r="P38" s="315"/>
      <c r="Q38" s="316"/>
      <c r="R38" s="314"/>
      <c r="S38" s="315"/>
      <c r="T38" s="315"/>
      <c r="U38" s="316"/>
      <c r="V38" s="320"/>
      <c r="W38" s="318"/>
      <c r="X38" s="319"/>
      <c r="Y38" s="320"/>
      <c r="Z38" s="318"/>
      <c r="AA38" s="321"/>
    </row>
    <row r="39" spans="2:27" ht="32.1" customHeight="1" thickBot="1" x14ac:dyDescent="0.5">
      <c r="B39" s="340"/>
      <c r="C39" s="341"/>
      <c r="D39" s="341"/>
      <c r="E39" s="342"/>
      <c r="F39" s="117">
        <v>6</v>
      </c>
      <c r="G39" s="325" t="s">
        <v>61</v>
      </c>
      <c r="H39" s="325"/>
      <c r="I39" s="325"/>
      <c r="J39" s="325"/>
      <c r="K39" s="325"/>
      <c r="L39" s="325"/>
      <c r="M39" s="325"/>
      <c r="N39" s="326"/>
      <c r="O39" s="327"/>
      <c r="P39" s="327"/>
      <c r="Q39" s="328"/>
      <c r="R39" s="326"/>
      <c r="S39" s="327"/>
      <c r="T39" s="327"/>
      <c r="U39" s="328"/>
      <c r="V39" s="330"/>
      <c r="W39" s="331"/>
      <c r="X39" s="332"/>
      <c r="Y39" s="330"/>
      <c r="Z39" s="331"/>
      <c r="AA39" s="333"/>
    </row>
    <row r="40" spans="2:27" ht="32.1" customHeight="1" thickBot="1" x14ac:dyDescent="0.5">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row>
    <row r="41" spans="2:27" ht="32.1" customHeight="1" thickBot="1" x14ac:dyDescent="0.5">
      <c r="B41" s="353" t="s">
        <v>111</v>
      </c>
      <c r="C41" s="354"/>
      <c r="D41" s="354"/>
      <c r="E41" s="355"/>
      <c r="F41" s="179"/>
      <c r="G41" s="356" t="s">
        <v>22</v>
      </c>
      <c r="H41" s="356"/>
      <c r="I41" s="356"/>
      <c r="J41" s="356"/>
      <c r="K41" s="356"/>
      <c r="L41" s="356"/>
      <c r="M41" s="356"/>
      <c r="N41" s="357" t="s">
        <v>23</v>
      </c>
      <c r="O41" s="357"/>
      <c r="P41" s="357"/>
      <c r="Q41" s="357"/>
      <c r="R41" s="357"/>
      <c r="S41" s="357"/>
      <c r="T41" s="357"/>
      <c r="U41" s="357"/>
      <c r="V41" s="358" t="s">
        <v>24</v>
      </c>
      <c r="W41" s="359"/>
      <c r="X41" s="360"/>
      <c r="Y41" s="358" t="s">
        <v>25</v>
      </c>
      <c r="Z41" s="359"/>
      <c r="AA41" s="361"/>
    </row>
    <row r="42" spans="2:27" ht="32.1" customHeight="1" x14ac:dyDescent="0.45">
      <c r="B42" s="334" t="s">
        <v>240</v>
      </c>
      <c r="C42" s="335"/>
      <c r="D42" s="335"/>
      <c r="E42" s="336"/>
      <c r="F42" s="181">
        <v>1</v>
      </c>
      <c r="G42" s="322" t="s">
        <v>126</v>
      </c>
      <c r="H42" s="322"/>
      <c r="I42" s="322"/>
      <c r="J42" s="322"/>
      <c r="K42" s="322"/>
      <c r="L42" s="322"/>
      <c r="M42" s="322"/>
      <c r="N42" s="344"/>
      <c r="O42" s="345"/>
      <c r="P42" s="345"/>
      <c r="Q42" s="346"/>
      <c r="R42" s="344"/>
      <c r="S42" s="345"/>
      <c r="T42" s="345"/>
      <c r="U42" s="346"/>
      <c r="V42" s="350"/>
      <c r="W42" s="348"/>
      <c r="X42" s="349"/>
      <c r="Y42" s="350"/>
      <c r="Z42" s="348"/>
      <c r="AA42" s="351"/>
    </row>
    <row r="43" spans="2:27" ht="32.1" customHeight="1" thickBot="1" x14ac:dyDescent="0.5">
      <c r="B43" s="337"/>
      <c r="C43" s="338"/>
      <c r="D43" s="338"/>
      <c r="E43" s="339"/>
      <c r="F43" s="146">
        <v>1</v>
      </c>
      <c r="G43" s="325" t="s">
        <v>142</v>
      </c>
      <c r="H43" s="325"/>
      <c r="I43" s="325"/>
      <c r="J43" s="325"/>
      <c r="K43" s="325"/>
      <c r="L43" s="325"/>
      <c r="M43" s="325"/>
      <c r="N43" s="326"/>
      <c r="O43" s="327"/>
      <c r="P43" s="327"/>
      <c r="Q43" s="328"/>
      <c r="R43" s="326"/>
      <c r="S43" s="327"/>
      <c r="T43" s="327"/>
      <c r="U43" s="328"/>
      <c r="V43" s="330"/>
      <c r="W43" s="331"/>
      <c r="X43" s="332"/>
      <c r="Y43" s="330"/>
      <c r="Z43" s="331"/>
      <c r="AA43" s="333"/>
    </row>
    <row r="44" spans="2:27" ht="32.1" customHeight="1" x14ac:dyDescent="0.45">
      <c r="B44" s="337"/>
      <c r="C44" s="338"/>
      <c r="D44" s="338"/>
      <c r="E44" s="339"/>
      <c r="F44" s="182">
        <v>2</v>
      </c>
      <c r="G44" s="343" t="s">
        <v>127</v>
      </c>
      <c r="H44" s="343"/>
      <c r="I44" s="343"/>
      <c r="J44" s="343"/>
      <c r="K44" s="343"/>
      <c r="L44" s="343"/>
      <c r="M44" s="343"/>
      <c r="N44" s="344"/>
      <c r="O44" s="345"/>
      <c r="P44" s="345"/>
      <c r="Q44" s="346"/>
      <c r="R44" s="344"/>
      <c r="S44" s="345"/>
      <c r="T44" s="345"/>
      <c r="U44" s="346"/>
      <c r="V44" s="350"/>
      <c r="W44" s="348"/>
      <c r="X44" s="349"/>
      <c r="Y44" s="350"/>
      <c r="Z44" s="348"/>
      <c r="AA44" s="351"/>
    </row>
    <row r="45" spans="2:27" ht="32.1" customHeight="1" thickBot="1" x14ac:dyDescent="0.5">
      <c r="B45" s="337"/>
      <c r="C45" s="338"/>
      <c r="D45" s="338"/>
      <c r="E45" s="339"/>
      <c r="F45" s="146">
        <v>2</v>
      </c>
      <c r="G45" s="325" t="s">
        <v>143</v>
      </c>
      <c r="H45" s="325"/>
      <c r="I45" s="325"/>
      <c r="J45" s="325"/>
      <c r="K45" s="325"/>
      <c r="L45" s="325"/>
      <c r="M45" s="325"/>
      <c r="N45" s="326"/>
      <c r="O45" s="327"/>
      <c r="P45" s="327"/>
      <c r="Q45" s="328"/>
      <c r="R45" s="326"/>
      <c r="S45" s="327"/>
      <c r="T45" s="327"/>
      <c r="U45" s="328"/>
      <c r="V45" s="330"/>
      <c r="W45" s="331"/>
      <c r="X45" s="332"/>
      <c r="Y45" s="330"/>
      <c r="Z45" s="331"/>
      <c r="AA45" s="333"/>
    </row>
    <row r="46" spans="2:27" ht="32.1" customHeight="1" x14ac:dyDescent="0.45">
      <c r="B46" s="337"/>
      <c r="C46" s="338"/>
      <c r="D46" s="338"/>
      <c r="E46" s="339"/>
      <c r="F46" s="183">
        <v>3</v>
      </c>
      <c r="G46" s="362" t="s">
        <v>145</v>
      </c>
      <c r="H46" s="362"/>
      <c r="I46" s="362"/>
      <c r="J46" s="362"/>
      <c r="K46" s="362"/>
      <c r="L46" s="362"/>
      <c r="M46" s="362"/>
      <c r="N46" s="363"/>
      <c r="O46" s="364"/>
      <c r="P46" s="364"/>
      <c r="Q46" s="365"/>
      <c r="R46" s="366"/>
      <c r="S46" s="367"/>
      <c r="T46" s="367"/>
      <c r="U46" s="368"/>
      <c r="V46" s="299"/>
      <c r="W46" s="300"/>
      <c r="X46" s="301"/>
      <c r="Y46" s="299"/>
      <c r="Z46" s="300"/>
      <c r="AA46" s="302"/>
    </row>
    <row r="47" spans="2:27" ht="32.1" customHeight="1" thickBot="1" x14ac:dyDescent="0.5">
      <c r="B47" s="337"/>
      <c r="C47" s="338"/>
      <c r="D47" s="338"/>
      <c r="E47" s="339"/>
      <c r="F47" s="184">
        <v>3</v>
      </c>
      <c r="G47" s="303" t="s">
        <v>144</v>
      </c>
      <c r="H47" s="303"/>
      <c r="I47" s="303"/>
      <c r="J47" s="303"/>
      <c r="K47" s="303"/>
      <c r="L47" s="303"/>
      <c r="M47" s="303"/>
      <c r="N47" s="306"/>
      <c r="O47" s="307"/>
      <c r="P47" s="307"/>
      <c r="Q47" s="308"/>
      <c r="R47" s="306"/>
      <c r="S47" s="307"/>
      <c r="T47" s="307"/>
      <c r="U47" s="308"/>
      <c r="V47" s="309"/>
      <c r="W47" s="310"/>
      <c r="X47" s="311"/>
      <c r="Y47" s="309"/>
      <c r="Z47" s="310"/>
      <c r="AA47" s="312"/>
    </row>
    <row r="48" spans="2:27" ht="32.1" customHeight="1" x14ac:dyDescent="0.45">
      <c r="B48" s="337"/>
      <c r="C48" s="338"/>
      <c r="D48" s="338"/>
      <c r="E48" s="339"/>
      <c r="F48" s="182">
        <v>4</v>
      </c>
      <c r="G48" s="343" t="s">
        <v>128</v>
      </c>
      <c r="H48" s="343"/>
      <c r="I48" s="343"/>
      <c r="J48" s="343"/>
      <c r="K48" s="343"/>
      <c r="L48" s="343"/>
      <c r="M48" s="343"/>
      <c r="N48" s="344"/>
      <c r="O48" s="345"/>
      <c r="P48" s="345"/>
      <c r="Q48" s="346"/>
      <c r="R48" s="344"/>
      <c r="S48" s="345"/>
      <c r="T48" s="345"/>
      <c r="U48" s="346"/>
      <c r="V48" s="350"/>
      <c r="W48" s="348"/>
      <c r="X48" s="349"/>
      <c r="Y48" s="350"/>
      <c r="Z48" s="348"/>
      <c r="AA48" s="351"/>
    </row>
    <row r="49" spans="2:27" ht="32.1" customHeight="1" thickBot="1" x14ac:dyDescent="0.5">
      <c r="B49" s="337"/>
      <c r="C49" s="338"/>
      <c r="D49" s="338"/>
      <c r="E49" s="339"/>
      <c r="F49" s="146">
        <v>4</v>
      </c>
      <c r="G49" s="325" t="s">
        <v>128</v>
      </c>
      <c r="H49" s="325"/>
      <c r="I49" s="325"/>
      <c r="J49" s="325"/>
      <c r="K49" s="325"/>
      <c r="L49" s="325"/>
      <c r="M49" s="325"/>
      <c r="N49" s="326"/>
      <c r="O49" s="327"/>
      <c r="P49" s="327"/>
      <c r="Q49" s="328"/>
      <c r="R49" s="326"/>
      <c r="S49" s="327"/>
      <c r="T49" s="327"/>
      <c r="U49" s="328"/>
      <c r="V49" s="330"/>
      <c r="W49" s="331"/>
      <c r="X49" s="332"/>
      <c r="Y49" s="330"/>
      <c r="Z49" s="331"/>
      <c r="AA49" s="333"/>
    </row>
    <row r="50" spans="2:27" ht="32.1" customHeight="1" x14ac:dyDescent="0.45">
      <c r="B50" s="173"/>
      <c r="C50" s="153"/>
      <c r="D50" s="153"/>
      <c r="E50" s="174"/>
      <c r="F50" s="182">
        <v>5</v>
      </c>
      <c r="G50" s="322" t="s">
        <v>146</v>
      </c>
      <c r="H50" s="322"/>
      <c r="I50" s="322"/>
      <c r="J50" s="322"/>
      <c r="K50" s="322"/>
      <c r="L50" s="322"/>
      <c r="M50" s="322"/>
      <c r="N50" s="323"/>
      <c r="O50" s="297"/>
      <c r="P50" s="297"/>
      <c r="Q50" s="324"/>
      <c r="R50" s="323"/>
      <c r="S50" s="297"/>
      <c r="T50" s="297"/>
      <c r="U50" s="324"/>
      <c r="V50" s="350"/>
      <c r="W50" s="348"/>
      <c r="X50" s="349"/>
      <c r="Y50" s="350"/>
      <c r="Z50" s="348"/>
      <c r="AA50" s="351"/>
    </row>
    <row r="51" spans="2:27" ht="32.1" customHeight="1" thickBot="1" x14ac:dyDescent="0.5">
      <c r="B51" s="173"/>
      <c r="C51" s="153"/>
      <c r="D51" s="153"/>
      <c r="E51" s="174"/>
      <c r="F51" s="146">
        <v>5</v>
      </c>
      <c r="G51" s="325" t="s">
        <v>146</v>
      </c>
      <c r="H51" s="325"/>
      <c r="I51" s="325"/>
      <c r="J51" s="325"/>
      <c r="K51" s="325"/>
      <c r="L51" s="325"/>
      <c r="M51" s="325"/>
      <c r="N51" s="326"/>
      <c r="O51" s="327"/>
      <c r="P51" s="327"/>
      <c r="Q51" s="328"/>
      <c r="R51" s="326"/>
      <c r="S51" s="327"/>
      <c r="T51" s="327"/>
      <c r="U51" s="328"/>
      <c r="V51" s="330"/>
      <c r="W51" s="331"/>
      <c r="X51" s="332"/>
      <c r="Y51" s="330"/>
      <c r="Z51" s="331"/>
      <c r="AA51" s="333"/>
    </row>
    <row r="52" spans="2:27" ht="32.1" customHeight="1" x14ac:dyDescent="0.45">
      <c r="B52" s="173"/>
      <c r="C52" s="153"/>
      <c r="D52" s="153"/>
      <c r="E52" s="174"/>
      <c r="F52" s="182">
        <v>6</v>
      </c>
      <c r="G52" s="322" t="s">
        <v>147</v>
      </c>
      <c r="H52" s="322"/>
      <c r="I52" s="322"/>
      <c r="J52" s="322"/>
      <c r="K52" s="322"/>
      <c r="L52" s="322"/>
      <c r="M52" s="322"/>
      <c r="N52" s="344"/>
      <c r="O52" s="345"/>
      <c r="P52" s="345"/>
      <c r="Q52" s="346"/>
      <c r="R52" s="323"/>
      <c r="S52" s="297"/>
      <c r="T52" s="297"/>
      <c r="U52" s="324"/>
      <c r="V52" s="350"/>
      <c r="W52" s="348"/>
      <c r="X52" s="349"/>
      <c r="Y52" s="350"/>
      <c r="Z52" s="348"/>
      <c r="AA52" s="351"/>
    </row>
    <row r="53" spans="2:27" ht="32.1" customHeight="1" thickBot="1" x14ac:dyDescent="0.5">
      <c r="B53" s="173"/>
      <c r="C53" s="153"/>
      <c r="D53" s="153"/>
      <c r="E53" s="174"/>
      <c r="F53" s="146">
        <v>6</v>
      </c>
      <c r="G53" s="325" t="s">
        <v>147</v>
      </c>
      <c r="H53" s="325"/>
      <c r="I53" s="325"/>
      <c r="J53" s="325"/>
      <c r="K53" s="325"/>
      <c r="L53" s="325"/>
      <c r="M53" s="325"/>
      <c r="N53" s="326"/>
      <c r="O53" s="327"/>
      <c r="P53" s="327"/>
      <c r="Q53" s="328"/>
      <c r="R53" s="326"/>
      <c r="S53" s="327"/>
      <c r="T53" s="327"/>
      <c r="U53" s="328"/>
      <c r="V53" s="330"/>
      <c r="W53" s="331"/>
      <c r="X53" s="332"/>
      <c r="Y53" s="330"/>
      <c r="Z53" s="331"/>
      <c r="AA53" s="333"/>
    </row>
    <row r="54" spans="2:27" ht="32.1" customHeight="1" x14ac:dyDescent="0.45">
      <c r="B54" s="173"/>
      <c r="C54" s="153"/>
      <c r="D54" s="153"/>
      <c r="E54" s="174"/>
      <c r="F54" s="182">
        <v>7</v>
      </c>
      <c r="G54" s="322" t="s">
        <v>149</v>
      </c>
      <c r="H54" s="322"/>
      <c r="I54" s="322"/>
      <c r="J54" s="322"/>
      <c r="K54" s="322"/>
      <c r="L54" s="322"/>
      <c r="M54" s="322"/>
      <c r="N54" s="344"/>
      <c r="O54" s="345"/>
      <c r="P54" s="345"/>
      <c r="Q54" s="346"/>
      <c r="R54" s="344"/>
      <c r="S54" s="345"/>
      <c r="T54" s="345"/>
      <c r="U54" s="346"/>
      <c r="V54" s="350"/>
      <c r="W54" s="348"/>
      <c r="X54" s="349"/>
      <c r="Y54" s="350"/>
      <c r="Z54" s="348"/>
      <c r="AA54" s="351"/>
    </row>
    <row r="55" spans="2:27" ht="32.1" customHeight="1" thickBot="1" x14ac:dyDescent="0.5">
      <c r="B55" s="173"/>
      <c r="C55" s="153"/>
      <c r="D55" s="153"/>
      <c r="E55" s="174"/>
      <c r="F55" s="146">
        <v>7</v>
      </c>
      <c r="G55" s="325" t="s">
        <v>149</v>
      </c>
      <c r="H55" s="325"/>
      <c r="I55" s="325"/>
      <c r="J55" s="325"/>
      <c r="K55" s="325"/>
      <c r="L55" s="325"/>
      <c r="M55" s="325"/>
      <c r="N55" s="326"/>
      <c r="O55" s="327"/>
      <c r="P55" s="327"/>
      <c r="Q55" s="328"/>
      <c r="R55" s="326"/>
      <c r="S55" s="327"/>
      <c r="T55" s="327"/>
      <c r="U55" s="328"/>
      <c r="V55" s="330"/>
      <c r="W55" s="331"/>
      <c r="X55" s="332"/>
      <c r="Y55" s="330"/>
      <c r="Z55" s="331"/>
      <c r="AA55" s="333"/>
    </row>
    <row r="56" spans="2:27" ht="32.1" customHeight="1" x14ac:dyDescent="0.45">
      <c r="B56" s="173"/>
      <c r="C56" s="153"/>
      <c r="D56" s="153"/>
      <c r="E56" s="174"/>
      <c r="F56" s="182">
        <v>8</v>
      </c>
      <c r="G56" s="322" t="s">
        <v>151</v>
      </c>
      <c r="H56" s="322"/>
      <c r="I56" s="322"/>
      <c r="J56" s="322"/>
      <c r="K56" s="322"/>
      <c r="L56" s="322"/>
      <c r="M56" s="322"/>
      <c r="N56" s="344"/>
      <c r="O56" s="345"/>
      <c r="P56" s="345"/>
      <c r="Q56" s="346"/>
      <c r="R56" s="323"/>
      <c r="S56" s="297"/>
      <c r="T56" s="297"/>
      <c r="U56" s="324"/>
      <c r="V56" s="350"/>
      <c r="W56" s="348"/>
      <c r="X56" s="349"/>
      <c r="Y56" s="350"/>
      <c r="Z56" s="348"/>
      <c r="AA56" s="351"/>
    </row>
    <row r="57" spans="2:27" ht="32.1" customHeight="1" thickBot="1" x14ac:dyDescent="0.5">
      <c r="B57" s="173"/>
      <c r="C57" s="153"/>
      <c r="D57" s="153"/>
      <c r="E57" s="174"/>
      <c r="F57" s="146">
        <v>8</v>
      </c>
      <c r="G57" s="325" t="s">
        <v>151</v>
      </c>
      <c r="H57" s="325"/>
      <c r="I57" s="325"/>
      <c r="J57" s="325"/>
      <c r="K57" s="325"/>
      <c r="L57" s="325"/>
      <c r="M57" s="325"/>
      <c r="N57" s="326"/>
      <c r="O57" s="327"/>
      <c r="P57" s="327"/>
      <c r="Q57" s="328"/>
      <c r="R57" s="326"/>
      <c r="S57" s="327"/>
      <c r="T57" s="327"/>
      <c r="U57" s="328"/>
      <c r="V57" s="330"/>
      <c r="W57" s="331"/>
      <c r="X57" s="332"/>
      <c r="Y57" s="330"/>
      <c r="Z57" s="331"/>
      <c r="AA57" s="333"/>
    </row>
    <row r="58" spans="2:27" ht="32.1" customHeight="1" x14ac:dyDescent="0.45">
      <c r="B58" s="173"/>
      <c r="C58" s="153"/>
      <c r="D58" s="153"/>
      <c r="E58" s="174"/>
      <c r="F58" s="182">
        <v>9</v>
      </c>
      <c r="G58" s="322" t="s">
        <v>153</v>
      </c>
      <c r="H58" s="322"/>
      <c r="I58" s="322"/>
      <c r="J58" s="322"/>
      <c r="K58" s="322"/>
      <c r="L58" s="322"/>
      <c r="M58" s="322"/>
      <c r="N58" s="344"/>
      <c r="O58" s="345"/>
      <c r="P58" s="345"/>
      <c r="Q58" s="346"/>
      <c r="R58" s="323"/>
      <c r="S58" s="297"/>
      <c r="T58" s="297"/>
      <c r="U58" s="324"/>
      <c r="V58" s="350"/>
      <c r="W58" s="348"/>
      <c r="X58" s="349"/>
      <c r="Y58" s="350"/>
      <c r="Z58" s="348"/>
      <c r="AA58" s="351"/>
    </row>
    <row r="59" spans="2:27" ht="32.1" customHeight="1" thickBot="1" x14ac:dyDescent="0.5">
      <c r="B59" s="175"/>
      <c r="C59" s="176"/>
      <c r="D59" s="176"/>
      <c r="E59" s="177"/>
      <c r="F59" s="146">
        <v>9</v>
      </c>
      <c r="G59" s="325" t="s">
        <v>153</v>
      </c>
      <c r="H59" s="325"/>
      <c r="I59" s="325"/>
      <c r="J59" s="325"/>
      <c r="K59" s="325"/>
      <c r="L59" s="325"/>
      <c r="M59" s="325"/>
      <c r="N59" s="326"/>
      <c r="O59" s="327"/>
      <c r="P59" s="327"/>
      <c r="Q59" s="328"/>
      <c r="R59" s="326"/>
      <c r="S59" s="327"/>
      <c r="T59" s="327"/>
      <c r="U59" s="328"/>
      <c r="V59" s="330"/>
      <c r="W59" s="331"/>
      <c r="X59" s="332"/>
      <c r="Y59" s="330"/>
      <c r="Z59" s="331"/>
      <c r="AA59" s="333"/>
    </row>
    <row r="60" spans="2:27" ht="32.1" customHeight="1" thickBot="1" x14ac:dyDescent="0.5">
      <c r="B60" s="153"/>
      <c r="C60" s="153"/>
      <c r="D60" s="153"/>
      <c r="E60" s="153"/>
      <c r="F60" s="154"/>
      <c r="G60" s="110"/>
      <c r="H60" s="110"/>
      <c r="I60" s="110"/>
      <c r="J60" s="110"/>
      <c r="K60" s="110"/>
      <c r="L60" s="110"/>
      <c r="M60" s="110"/>
      <c r="N60" s="110"/>
      <c r="O60" s="110"/>
      <c r="P60" s="110"/>
      <c r="Q60" s="110"/>
      <c r="R60" s="110"/>
      <c r="S60" s="110"/>
      <c r="T60" s="110"/>
      <c r="U60" s="110"/>
      <c r="V60" s="155"/>
      <c r="W60" s="155"/>
      <c r="X60" s="155"/>
      <c r="Y60" s="155"/>
      <c r="Z60" s="155"/>
      <c r="AA60" s="155"/>
    </row>
    <row r="61" spans="2:27" ht="32.1" customHeight="1" thickBot="1" x14ac:dyDescent="0.5">
      <c r="B61" s="353" t="s">
        <v>112</v>
      </c>
      <c r="C61" s="354"/>
      <c r="D61" s="354"/>
      <c r="E61" s="355"/>
      <c r="F61" s="179"/>
      <c r="G61" s="356" t="s">
        <v>22</v>
      </c>
      <c r="H61" s="356"/>
      <c r="I61" s="356"/>
      <c r="J61" s="356"/>
      <c r="K61" s="356"/>
      <c r="L61" s="356"/>
      <c r="M61" s="356"/>
      <c r="N61" s="357" t="s">
        <v>23</v>
      </c>
      <c r="O61" s="357"/>
      <c r="P61" s="357"/>
      <c r="Q61" s="357"/>
      <c r="R61" s="357"/>
      <c r="S61" s="357"/>
      <c r="T61" s="357"/>
      <c r="U61" s="357"/>
      <c r="V61" s="358" t="s">
        <v>24</v>
      </c>
      <c r="W61" s="359"/>
      <c r="X61" s="360"/>
      <c r="Y61" s="358" t="s">
        <v>25</v>
      </c>
      <c r="Z61" s="359"/>
      <c r="AA61" s="361"/>
    </row>
    <row r="62" spans="2:27" ht="32.1" customHeight="1" x14ac:dyDescent="0.45">
      <c r="B62" s="334" t="s">
        <v>240</v>
      </c>
      <c r="C62" s="335"/>
      <c r="D62" s="335"/>
      <c r="E62" s="336"/>
      <c r="F62" s="113">
        <v>1</v>
      </c>
      <c r="G62" s="343" t="s">
        <v>26</v>
      </c>
      <c r="H62" s="343"/>
      <c r="I62" s="343"/>
      <c r="J62" s="343"/>
      <c r="K62" s="343"/>
      <c r="L62" s="343"/>
      <c r="M62" s="343"/>
      <c r="N62" s="344"/>
      <c r="O62" s="345"/>
      <c r="P62" s="345"/>
      <c r="Q62" s="346"/>
      <c r="R62" s="344"/>
      <c r="S62" s="345"/>
      <c r="T62" s="345"/>
      <c r="U62" s="346"/>
      <c r="V62" s="350"/>
      <c r="W62" s="348"/>
      <c r="X62" s="349"/>
      <c r="Y62" s="350"/>
      <c r="Z62" s="348"/>
      <c r="AA62" s="351"/>
    </row>
    <row r="63" spans="2:27" ht="32.1" customHeight="1" x14ac:dyDescent="0.45">
      <c r="B63" s="337"/>
      <c r="C63" s="338"/>
      <c r="D63" s="338"/>
      <c r="E63" s="339"/>
      <c r="F63" s="114">
        <v>2</v>
      </c>
      <c r="G63" s="313" t="s">
        <v>27</v>
      </c>
      <c r="H63" s="313"/>
      <c r="I63" s="313"/>
      <c r="J63" s="313"/>
      <c r="K63" s="313"/>
      <c r="L63" s="313"/>
      <c r="M63" s="313"/>
      <c r="N63" s="314"/>
      <c r="O63" s="315"/>
      <c r="P63" s="315"/>
      <c r="Q63" s="316"/>
      <c r="R63" s="314"/>
      <c r="S63" s="315"/>
      <c r="T63" s="315"/>
      <c r="U63" s="316"/>
      <c r="V63" s="320"/>
      <c r="W63" s="318"/>
      <c r="X63" s="319"/>
      <c r="Y63" s="320"/>
      <c r="Z63" s="318"/>
      <c r="AA63" s="321"/>
    </row>
    <row r="64" spans="2:27" ht="32.1" customHeight="1" x14ac:dyDescent="0.45">
      <c r="B64" s="337"/>
      <c r="C64" s="338"/>
      <c r="D64" s="338"/>
      <c r="E64" s="339"/>
      <c r="F64" s="114">
        <v>3</v>
      </c>
      <c r="G64" s="314" t="s">
        <v>58</v>
      </c>
      <c r="H64" s="315"/>
      <c r="I64" s="315"/>
      <c r="J64" s="315"/>
      <c r="K64" s="315"/>
      <c r="L64" s="315"/>
      <c r="M64" s="316"/>
      <c r="N64" s="314"/>
      <c r="O64" s="315"/>
      <c r="P64" s="315"/>
      <c r="Q64" s="316"/>
      <c r="R64" s="314"/>
      <c r="S64" s="315"/>
      <c r="T64" s="315"/>
      <c r="U64" s="316"/>
      <c r="V64" s="320"/>
      <c r="W64" s="318"/>
      <c r="X64" s="319"/>
      <c r="Y64" s="320"/>
      <c r="Z64" s="318"/>
      <c r="AA64" s="321"/>
    </row>
    <row r="65" spans="2:27" ht="32.1" customHeight="1" x14ac:dyDescent="0.45">
      <c r="B65" s="337"/>
      <c r="C65" s="338"/>
      <c r="D65" s="338"/>
      <c r="E65" s="339"/>
      <c r="F65" s="115">
        <v>4</v>
      </c>
      <c r="G65" s="313" t="s">
        <v>29</v>
      </c>
      <c r="H65" s="313"/>
      <c r="I65" s="313"/>
      <c r="J65" s="313"/>
      <c r="K65" s="313"/>
      <c r="L65" s="313"/>
      <c r="M65" s="313"/>
      <c r="N65" s="314"/>
      <c r="O65" s="315"/>
      <c r="P65" s="315"/>
      <c r="Q65" s="316"/>
      <c r="R65" s="306"/>
      <c r="S65" s="307"/>
      <c r="T65" s="307"/>
      <c r="U65" s="308"/>
      <c r="V65" s="320"/>
      <c r="W65" s="318"/>
      <c r="X65" s="319"/>
      <c r="Y65" s="320"/>
      <c r="Z65" s="318"/>
      <c r="AA65" s="321"/>
    </row>
    <row r="66" spans="2:27" ht="32.1" customHeight="1" thickBot="1" x14ac:dyDescent="0.5">
      <c r="B66" s="340"/>
      <c r="C66" s="341"/>
      <c r="D66" s="341"/>
      <c r="E66" s="342"/>
      <c r="F66" s="117">
        <v>5</v>
      </c>
      <c r="G66" s="325" t="s">
        <v>60</v>
      </c>
      <c r="H66" s="325"/>
      <c r="I66" s="325"/>
      <c r="J66" s="325"/>
      <c r="K66" s="325"/>
      <c r="L66" s="325"/>
      <c r="M66" s="325"/>
      <c r="N66" s="326"/>
      <c r="O66" s="327"/>
      <c r="P66" s="327"/>
      <c r="Q66" s="328"/>
      <c r="R66" s="326"/>
      <c r="S66" s="327"/>
      <c r="T66" s="327"/>
      <c r="U66" s="328"/>
      <c r="V66" s="330"/>
      <c r="W66" s="331"/>
      <c r="X66" s="332"/>
      <c r="Y66" s="330"/>
      <c r="Z66" s="331"/>
      <c r="AA66" s="333"/>
    </row>
    <row r="67" spans="2:27" ht="32.1" customHeight="1" x14ac:dyDescent="0.45">
      <c r="B67" s="153"/>
      <c r="C67" s="153"/>
      <c r="D67" s="153"/>
      <c r="E67" s="153"/>
      <c r="F67" s="154"/>
      <c r="G67" s="110"/>
      <c r="H67" s="110"/>
      <c r="I67" s="110"/>
      <c r="J67" s="110"/>
      <c r="K67" s="110"/>
      <c r="L67" s="110"/>
      <c r="M67" s="110"/>
      <c r="N67" s="110"/>
      <c r="O67" s="110"/>
      <c r="P67" s="110"/>
      <c r="Q67" s="110"/>
      <c r="R67" s="110"/>
      <c r="S67" s="110"/>
      <c r="T67" s="110"/>
      <c r="U67" s="110"/>
      <c r="V67" s="155"/>
      <c r="W67" s="155"/>
      <c r="X67" s="155"/>
      <c r="Y67" s="155"/>
      <c r="Z67" s="155"/>
      <c r="AA67" s="155"/>
    </row>
    <row r="68" spans="2:27" ht="32.1" customHeight="1" thickBot="1" x14ac:dyDescent="0.5">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row>
    <row r="69" spans="2:27" ht="32.1" customHeight="1" thickBot="1" x14ac:dyDescent="0.5">
      <c r="B69" s="353" t="s">
        <v>160</v>
      </c>
      <c r="C69" s="354"/>
      <c r="D69" s="354"/>
      <c r="E69" s="355"/>
      <c r="F69" s="179"/>
      <c r="G69" s="356" t="s">
        <v>22</v>
      </c>
      <c r="H69" s="356"/>
      <c r="I69" s="356"/>
      <c r="J69" s="356"/>
      <c r="K69" s="356"/>
      <c r="L69" s="356"/>
      <c r="M69" s="356"/>
      <c r="N69" s="357" t="s">
        <v>23</v>
      </c>
      <c r="O69" s="357"/>
      <c r="P69" s="357"/>
      <c r="Q69" s="357"/>
      <c r="R69" s="357"/>
      <c r="S69" s="357"/>
      <c r="T69" s="357"/>
      <c r="U69" s="357"/>
      <c r="V69" s="358" t="s">
        <v>24</v>
      </c>
      <c r="W69" s="359"/>
      <c r="X69" s="360"/>
      <c r="Y69" s="358" t="s">
        <v>25</v>
      </c>
      <c r="Z69" s="359"/>
      <c r="AA69" s="361"/>
    </row>
    <row r="70" spans="2:27" ht="32.1" customHeight="1" x14ac:dyDescent="0.45">
      <c r="B70" s="334" t="s">
        <v>240</v>
      </c>
      <c r="C70" s="335"/>
      <c r="D70" s="335"/>
      <c r="E70" s="336"/>
      <c r="F70" s="113">
        <v>1</v>
      </c>
      <c r="G70" s="343" t="s">
        <v>26</v>
      </c>
      <c r="H70" s="343"/>
      <c r="I70" s="343"/>
      <c r="J70" s="343"/>
      <c r="K70" s="343"/>
      <c r="L70" s="343"/>
      <c r="M70" s="343"/>
      <c r="N70" s="344"/>
      <c r="O70" s="345"/>
      <c r="P70" s="345"/>
      <c r="Q70" s="346"/>
      <c r="R70" s="344"/>
      <c r="S70" s="345"/>
      <c r="T70" s="345"/>
      <c r="U70" s="346"/>
      <c r="V70" s="350"/>
      <c r="W70" s="348"/>
      <c r="X70" s="349"/>
      <c r="Y70" s="350"/>
      <c r="Z70" s="348"/>
      <c r="AA70" s="351"/>
    </row>
    <row r="71" spans="2:27" ht="32.1" customHeight="1" x14ac:dyDescent="0.45">
      <c r="B71" s="337"/>
      <c r="C71" s="338"/>
      <c r="D71" s="338"/>
      <c r="E71" s="339"/>
      <c r="F71" s="114">
        <v>2</v>
      </c>
      <c r="G71" s="313" t="s">
        <v>27</v>
      </c>
      <c r="H71" s="313"/>
      <c r="I71" s="313"/>
      <c r="J71" s="313"/>
      <c r="K71" s="313"/>
      <c r="L71" s="313"/>
      <c r="M71" s="313"/>
      <c r="N71" s="314"/>
      <c r="O71" s="315"/>
      <c r="P71" s="315"/>
      <c r="Q71" s="316"/>
      <c r="R71" s="314"/>
      <c r="S71" s="315"/>
      <c r="T71" s="315"/>
      <c r="U71" s="316"/>
      <c r="V71" s="320"/>
      <c r="W71" s="318"/>
      <c r="X71" s="319"/>
      <c r="Y71" s="320"/>
      <c r="Z71" s="318"/>
      <c r="AA71" s="321"/>
    </row>
    <row r="72" spans="2:27" ht="32.1" customHeight="1" x14ac:dyDescent="0.45">
      <c r="B72" s="337"/>
      <c r="C72" s="338"/>
      <c r="D72" s="338"/>
      <c r="E72" s="339"/>
      <c r="F72" s="114">
        <v>3</v>
      </c>
      <c r="G72" s="313" t="s">
        <v>58</v>
      </c>
      <c r="H72" s="313"/>
      <c r="I72" s="313"/>
      <c r="J72" s="313"/>
      <c r="K72" s="313"/>
      <c r="L72" s="313"/>
      <c r="M72" s="313"/>
      <c r="N72" s="314"/>
      <c r="O72" s="315"/>
      <c r="P72" s="315"/>
      <c r="Q72" s="316"/>
      <c r="R72" s="314"/>
      <c r="S72" s="315"/>
      <c r="T72" s="315"/>
      <c r="U72" s="316"/>
      <c r="V72" s="320"/>
      <c r="W72" s="318"/>
      <c r="X72" s="319"/>
      <c r="Y72" s="320"/>
      <c r="Z72" s="318"/>
      <c r="AA72" s="321"/>
    </row>
    <row r="73" spans="2:27" ht="32.1" customHeight="1" thickBot="1" x14ac:dyDescent="0.5">
      <c r="B73" s="340"/>
      <c r="C73" s="341"/>
      <c r="D73" s="341"/>
      <c r="E73" s="342"/>
      <c r="F73" s="117">
        <v>4</v>
      </c>
      <c r="G73" s="325" t="s">
        <v>59</v>
      </c>
      <c r="H73" s="325"/>
      <c r="I73" s="325"/>
      <c r="J73" s="325"/>
      <c r="K73" s="325"/>
      <c r="L73" s="325"/>
      <c r="M73" s="325"/>
      <c r="N73" s="326"/>
      <c r="O73" s="327"/>
      <c r="P73" s="327"/>
      <c r="Q73" s="328"/>
      <c r="R73" s="326"/>
      <c r="S73" s="327"/>
      <c r="T73" s="327"/>
      <c r="U73" s="328"/>
      <c r="V73" s="330"/>
      <c r="W73" s="331"/>
      <c r="X73" s="332"/>
      <c r="Y73" s="330"/>
      <c r="Z73" s="331"/>
      <c r="AA73" s="333"/>
    </row>
    <row r="74" spans="2:27" ht="32.1" customHeight="1" x14ac:dyDescent="0.45">
      <c r="B74" s="329" t="s">
        <v>161</v>
      </c>
      <c r="C74" s="329"/>
      <c r="D74" s="329"/>
      <c r="E74" s="329"/>
      <c r="F74" s="329"/>
      <c r="G74" s="329"/>
      <c r="H74" s="329"/>
      <c r="I74" s="110"/>
      <c r="J74" s="110"/>
      <c r="K74" s="110"/>
      <c r="L74" s="110"/>
      <c r="M74" s="110"/>
      <c r="N74" s="110"/>
      <c r="O74" s="110"/>
      <c r="P74" s="110"/>
      <c r="Q74" s="110"/>
      <c r="R74" s="110"/>
      <c r="S74" s="110"/>
      <c r="T74" s="110"/>
      <c r="U74" s="110"/>
      <c r="V74" s="155"/>
      <c r="W74" s="155"/>
      <c r="X74" s="155"/>
      <c r="Y74" s="155"/>
      <c r="Z74" s="155"/>
      <c r="AA74" s="155"/>
    </row>
    <row r="75" spans="2:27" ht="32.1" customHeight="1" thickBot="1" x14ac:dyDescent="0.5">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row>
    <row r="76" spans="2:27" ht="32.1" customHeight="1" thickBot="1" x14ac:dyDescent="0.5">
      <c r="B76" s="353" t="s">
        <v>158</v>
      </c>
      <c r="C76" s="354"/>
      <c r="D76" s="354"/>
      <c r="E76" s="355"/>
      <c r="F76" s="179"/>
      <c r="G76" s="356" t="s">
        <v>22</v>
      </c>
      <c r="H76" s="356"/>
      <c r="I76" s="356"/>
      <c r="J76" s="356"/>
      <c r="K76" s="356"/>
      <c r="L76" s="356"/>
      <c r="M76" s="356"/>
      <c r="N76" s="357" t="s">
        <v>23</v>
      </c>
      <c r="O76" s="357"/>
      <c r="P76" s="357"/>
      <c r="Q76" s="357"/>
      <c r="R76" s="357"/>
      <c r="S76" s="357"/>
      <c r="T76" s="357"/>
      <c r="U76" s="357"/>
      <c r="V76" s="358" t="s">
        <v>24</v>
      </c>
      <c r="W76" s="359"/>
      <c r="X76" s="360"/>
      <c r="Y76" s="358" t="s">
        <v>25</v>
      </c>
      <c r="Z76" s="359"/>
      <c r="AA76" s="361"/>
    </row>
    <row r="77" spans="2:27" ht="32.1" customHeight="1" x14ac:dyDescent="0.45">
      <c r="B77" s="334" t="s">
        <v>240</v>
      </c>
      <c r="C77" s="335"/>
      <c r="D77" s="335"/>
      <c r="E77" s="336"/>
      <c r="F77" s="113">
        <v>1</v>
      </c>
      <c r="G77" s="343" t="s">
        <v>142</v>
      </c>
      <c r="H77" s="343"/>
      <c r="I77" s="343"/>
      <c r="J77" s="343"/>
      <c r="K77" s="343"/>
      <c r="L77" s="343"/>
      <c r="M77" s="343"/>
      <c r="N77" s="344"/>
      <c r="O77" s="345"/>
      <c r="P77" s="345"/>
      <c r="Q77" s="346"/>
      <c r="R77" s="344"/>
      <c r="S77" s="345"/>
      <c r="T77" s="345"/>
      <c r="U77" s="346"/>
      <c r="V77" s="347"/>
      <c r="W77" s="348"/>
      <c r="X77" s="349"/>
      <c r="Y77" s="350"/>
      <c r="Z77" s="348"/>
      <c r="AA77" s="351"/>
    </row>
    <row r="78" spans="2:27" ht="32.1" customHeight="1" x14ac:dyDescent="0.45">
      <c r="B78" s="337"/>
      <c r="C78" s="338"/>
      <c r="D78" s="338"/>
      <c r="E78" s="339"/>
      <c r="F78" s="114">
        <v>2</v>
      </c>
      <c r="G78" s="313" t="s">
        <v>143</v>
      </c>
      <c r="H78" s="313"/>
      <c r="I78" s="313"/>
      <c r="J78" s="313"/>
      <c r="K78" s="313"/>
      <c r="L78" s="313"/>
      <c r="M78" s="313"/>
      <c r="N78" s="314"/>
      <c r="O78" s="315"/>
      <c r="P78" s="315"/>
      <c r="Q78" s="316"/>
      <c r="R78" s="314"/>
      <c r="S78" s="315"/>
      <c r="T78" s="315"/>
      <c r="U78" s="316"/>
      <c r="V78" s="317"/>
      <c r="W78" s="318"/>
      <c r="X78" s="319"/>
      <c r="Y78" s="320"/>
      <c r="Z78" s="318"/>
      <c r="AA78" s="321"/>
    </row>
    <row r="79" spans="2:27" ht="32.1" customHeight="1" thickBot="1" x14ac:dyDescent="0.5">
      <c r="B79" s="340"/>
      <c r="C79" s="341"/>
      <c r="D79" s="341"/>
      <c r="E79" s="342"/>
      <c r="F79" s="117">
        <v>3</v>
      </c>
      <c r="G79" s="325" t="s">
        <v>144</v>
      </c>
      <c r="H79" s="325"/>
      <c r="I79" s="325"/>
      <c r="J79" s="325"/>
      <c r="K79" s="325"/>
      <c r="L79" s="325"/>
      <c r="M79" s="325"/>
      <c r="N79" s="326"/>
      <c r="O79" s="327"/>
      <c r="P79" s="327"/>
      <c r="Q79" s="328"/>
      <c r="R79" s="326"/>
      <c r="S79" s="327"/>
      <c r="T79" s="327"/>
      <c r="U79" s="328"/>
      <c r="V79" s="352"/>
      <c r="W79" s="331"/>
      <c r="X79" s="332"/>
      <c r="Y79" s="330"/>
      <c r="Z79" s="331"/>
      <c r="AA79" s="333"/>
    </row>
    <row r="80" spans="2:27" ht="32.1" customHeight="1" x14ac:dyDescent="0.45">
      <c r="B80" s="153"/>
      <c r="C80" s="153"/>
      <c r="D80" s="153"/>
      <c r="E80" s="153"/>
      <c r="F80" s="154"/>
      <c r="G80" s="110"/>
      <c r="H80" s="110"/>
      <c r="I80" s="110"/>
      <c r="J80" s="110"/>
      <c r="K80" s="110"/>
      <c r="L80" s="110"/>
      <c r="M80" s="110"/>
      <c r="N80" s="110"/>
      <c r="O80" s="110"/>
      <c r="P80" s="110"/>
      <c r="Q80" s="110"/>
      <c r="R80" s="110"/>
      <c r="S80" s="110"/>
      <c r="T80" s="110"/>
      <c r="U80" s="110"/>
      <c r="V80" s="156"/>
      <c r="W80" s="155"/>
      <c r="X80" s="155"/>
      <c r="Y80" s="155"/>
      <c r="Z80" s="155"/>
      <c r="AA80" s="155"/>
    </row>
    <row r="81" spans="2:27" ht="32.1" customHeight="1" thickBot="1" x14ac:dyDescent="0.5">
      <c r="B81" s="1"/>
      <c r="C81" s="1"/>
      <c r="D81" s="1"/>
      <c r="E81" s="1"/>
      <c r="F81" s="1"/>
      <c r="G81" s="1"/>
      <c r="H81" s="1"/>
      <c r="I81" s="1"/>
      <c r="J81" s="1"/>
      <c r="K81" s="1"/>
      <c r="L81" s="1"/>
      <c r="M81" s="1"/>
      <c r="N81" s="1"/>
      <c r="O81" s="1"/>
      <c r="P81" s="1"/>
      <c r="Q81" s="1"/>
      <c r="R81" s="1"/>
      <c r="S81" s="1"/>
      <c r="T81" s="1"/>
      <c r="U81" s="1"/>
      <c r="V81" s="1"/>
      <c r="W81" s="1"/>
      <c r="X81" s="1"/>
      <c r="Y81" s="1"/>
      <c r="Z81" s="1"/>
      <c r="AA81" s="1"/>
    </row>
    <row r="82" spans="2:27" ht="32.1" customHeight="1" thickBot="1" x14ac:dyDescent="0.5">
      <c r="B82" s="353" t="s">
        <v>173</v>
      </c>
      <c r="C82" s="354"/>
      <c r="D82" s="354"/>
      <c r="E82" s="355"/>
      <c r="F82" s="179"/>
      <c r="G82" s="356" t="s">
        <v>22</v>
      </c>
      <c r="H82" s="356"/>
      <c r="I82" s="356"/>
      <c r="J82" s="356"/>
      <c r="K82" s="356"/>
      <c r="L82" s="356"/>
      <c r="M82" s="356"/>
      <c r="N82" s="357" t="s">
        <v>23</v>
      </c>
      <c r="O82" s="357"/>
      <c r="P82" s="357"/>
      <c r="Q82" s="357"/>
      <c r="R82" s="357"/>
      <c r="S82" s="357"/>
      <c r="T82" s="357"/>
      <c r="U82" s="357"/>
      <c r="V82" s="358" t="s">
        <v>24</v>
      </c>
      <c r="W82" s="359"/>
      <c r="X82" s="360"/>
      <c r="Y82" s="358" t="s">
        <v>25</v>
      </c>
      <c r="Z82" s="359"/>
      <c r="AA82" s="361"/>
    </row>
    <row r="83" spans="2:27" ht="32.1" customHeight="1" x14ac:dyDescent="0.45">
      <c r="B83" s="334" t="s">
        <v>240</v>
      </c>
      <c r="C83" s="335"/>
      <c r="D83" s="335"/>
      <c r="E83" s="336"/>
      <c r="F83" s="113">
        <v>1</v>
      </c>
      <c r="G83" s="343" t="s">
        <v>142</v>
      </c>
      <c r="H83" s="343"/>
      <c r="I83" s="343"/>
      <c r="J83" s="343"/>
      <c r="K83" s="343"/>
      <c r="L83" s="343"/>
      <c r="M83" s="343"/>
      <c r="N83" s="314"/>
      <c r="O83" s="315"/>
      <c r="P83" s="315"/>
      <c r="Q83" s="316"/>
      <c r="R83" s="314"/>
      <c r="S83" s="315"/>
      <c r="T83" s="315"/>
      <c r="U83" s="316"/>
      <c r="V83" s="347"/>
      <c r="W83" s="348"/>
      <c r="X83" s="349"/>
      <c r="Y83" s="350"/>
      <c r="Z83" s="348"/>
      <c r="AA83" s="351"/>
    </row>
    <row r="84" spans="2:27" ht="32.1" customHeight="1" x14ac:dyDescent="0.45">
      <c r="B84" s="337"/>
      <c r="C84" s="338"/>
      <c r="D84" s="338"/>
      <c r="E84" s="339"/>
      <c r="F84" s="114">
        <v>2</v>
      </c>
      <c r="G84" s="313" t="s">
        <v>143</v>
      </c>
      <c r="H84" s="313"/>
      <c r="I84" s="313"/>
      <c r="J84" s="313"/>
      <c r="K84" s="313"/>
      <c r="L84" s="313"/>
      <c r="M84" s="313"/>
      <c r="N84" s="363"/>
      <c r="O84" s="364"/>
      <c r="P84" s="364"/>
      <c r="Q84" s="365"/>
      <c r="R84" s="363"/>
      <c r="S84" s="364"/>
      <c r="T84" s="364"/>
      <c r="U84" s="365"/>
      <c r="V84" s="317"/>
      <c r="W84" s="318"/>
      <c r="X84" s="319"/>
      <c r="Y84" s="320"/>
      <c r="Z84" s="318"/>
      <c r="AA84" s="321"/>
    </row>
    <row r="85" spans="2:27" ht="32.1" customHeight="1" x14ac:dyDescent="0.45">
      <c r="B85" s="337"/>
      <c r="C85" s="338"/>
      <c r="D85" s="338"/>
      <c r="E85" s="339"/>
      <c r="F85" s="115">
        <v>3</v>
      </c>
      <c r="G85" s="313" t="s">
        <v>144</v>
      </c>
      <c r="H85" s="313"/>
      <c r="I85" s="313"/>
      <c r="J85" s="313"/>
      <c r="K85" s="313"/>
      <c r="L85" s="313"/>
      <c r="M85" s="313"/>
      <c r="N85" s="314"/>
      <c r="O85" s="315"/>
      <c r="P85" s="315"/>
      <c r="Q85" s="316"/>
      <c r="R85" s="306"/>
      <c r="S85" s="307"/>
      <c r="T85" s="307"/>
      <c r="U85" s="308"/>
      <c r="V85" s="317"/>
      <c r="W85" s="318"/>
      <c r="X85" s="319"/>
      <c r="Y85" s="320"/>
      <c r="Z85" s="318"/>
      <c r="AA85" s="321"/>
    </row>
    <row r="86" spans="2:27" ht="32.1" customHeight="1" x14ac:dyDescent="0.45">
      <c r="B86" s="337"/>
      <c r="C86" s="338"/>
      <c r="D86" s="338"/>
      <c r="E86" s="339"/>
      <c r="F86" s="116">
        <v>4</v>
      </c>
      <c r="G86" s="313" t="s">
        <v>128</v>
      </c>
      <c r="H86" s="313"/>
      <c r="I86" s="313"/>
      <c r="J86" s="313"/>
      <c r="K86" s="313"/>
      <c r="L86" s="313"/>
      <c r="M86" s="313"/>
      <c r="N86" s="314"/>
      <c r="O86" s="315"/>
      <c r="P86" s="315"/>
      <c r="Q86" s="316"/>
      <c r="R86" s="314"/>
      <c r="S86" s="315"/>
      <c r="T86" s="315"/>
      <c r="U86" s="316"/>
      <c r="V86" s="317"/>
      <c r="W86" s="318"/>
      <c r="X86" s="319"/>
      <c r="Y86" s="320"/>
      <c r="Z86" s="318"/>
      <c r="AA86" s="321"/>
    </row>
    <row r="87" spans="2:27" ht="32.1" customHeight="1" x14ac:dyDescent="0.45">
      <c r="B87" s="337"/>
      <c r="C87" s="338"/>
      <c r="D87" s="338"/>
      <c r="E87" s="339"/>
      <c r="F87" s="116">
        <v>5</v>
      </c>
      <c r="G87" s="303" t="s">
        <v>146</v>
      </c>
      <c r="H87" s="303"/>
      <c r="I87" s="303"/>
      <c r="J87" s="303"/>
      <c r="K87" s="303"/>
      <c r="L87" s="303"/>
      <c r="M87" s="303"/>
      <c r="N87" s="314"/>
      <c r="O87" s="315"/>
      <c r="P87" s="315"/>
      <c r="Q87" s="316"/>
      <c r="R87" s="314"/>
      <c r="S87" s="315"/>
      <c r="T87" s="315"/>
      <c r="U87" s="316"/>
      <c r="V87" s="475"/>
      <c r="W87" s="310"/>
      <c r="X87" s="311"/>
      <c r="Y87" s="309"/>
      <c r="Z87" s="310"/>
      <c r="AA87" s="312"/>
    </row>
    <row r="88" spans="2:27" ht="32.1" customHeight="1" thickBot="1" x14ac:dyDescent="0.5">
      <c r="B88" s="340"/>
      <c r="C88" s="341"/>
      <c r="D88" s="341"/>
      <c r="E88" s="342"/>
      <c r="F88" s="146">
        <v>6</v>
      </c>
      <c r="G88" s="325" t="s">
        <v>147</v>
      </c>
      <c r="H88" s="325"/>
      <c r="I88" s="325"/>
      <c r="J88" s="325"/>
      <c r="K88" s="325"/>
      <c r="L88" s="325"/>
      <c r="M88" s="325"/>
      <c r="N88" s="326"/>
      <c r="O88" s="327"/>
      <c r="P88" s="327"/>
      <c r="Q88" s="328"/>
      <c r="R88" s="326"/>
      <c r="S88" s="327"/>
      <c r="T88" s="327"/>
      <c r="U88" s="328"/>
      <c r="V88" s="352"/>
      <c r="W88" s="331"/>
      <c r="X88" s="332"/>
      <c r="Y88" s="330"/>
      <c r="Z88" s="331"/>
      <c r="AA88" s="333"/>
    </row>
    <row r="89" spans="2:27" ht="32.1" customHeight="1" x14ac:dyDescent="0.45">
      <c r="B89" s="1"/>
      <c r="C89" s="1"/>
      <c r="D89" s="1"/>
      <c r="E89" s="1"/>
      <c r="F89" s="1"/>
      <c r="G89" s="1"/>
      <c r="H89" s="1"/>
      <c r="I89" s="1"/>
      <c r="J89" s="1"/>
      <c r="K89" s="1"/>
      <c r="L89" s="1"/>
      <c r="M89" s="1"/>
      <c r="N89" s="1"/>
      <c r="O89" s="1"/>
      <c r="P89" s="1"/>
      <c r="Q89" s="1"/>
      <c r="R89" s="1"/>
      <c r="S89" s="1"/>
      <c r="T89" s="1"/>
      <c r="U89" s="1"/>
      <c r="V89" s="1"/>
      <c r="W89" s="1"/>
      <c r="X89" s="1"/>
      <c r="Y89" s="1"/>
      <c r="Z89" s="1"/>
      <c r="AA89" s="1"/>
    </row>
    <row r="90" spans="2:27" ht="32.1" customHeight="1" x14ac:dyDescent="0.45">
      <c r="B90" s="1"/>
      <c r="C90" s="1"/>
      <c r="D90" s="1"/>
      <c r="E90" s="1"/>
      <c r="F90" s="1"/>
      <c r="G90" s="1"/>
      <c r="H90" s="1"/>
      <c r="I90" s="1"/>
      <c r="J90" s="1"/>
      <c r="K90" s="1"/>
      <c r="L90" s="1"/>
      <c r="M90" s="1"/>
      <c r="N90" s="1"/>
      <c r="O90" s="1"/>
      <c r="P90" s="1"/>
      <c r="Q90" s="1"/>
      <c r="R90" s="1"/>
      <c r="S90" s="1"/>
      <c r="T90" s="1"/>
      <c r="U90" s="1"/>
      <c r="V90" s="1"/>
      <c r="W90" s="1"/>
      <c r="X90" s="1"/>
      <c r="Y90" s="1"/>
      <c r="Z90" s="1"/>
      <c r="AA90" s="1"/>
    </row>
    <row r="91" spans="2:27" ht="32.1" customHeight="1" x14ac:dyDescent="0.45">
      <c r="B91" s="1"/>
      <c r="C91" s="1"/>
      <c r="D91" s="1"/>
      <c r="E91" s="1"/>
      <c r="F91" s="1"/>
      <c r="G91" s="1"/>
      <c r="H91" s="1"/>
      <c r="I91" s="1"/>
      <c r="J91" s="1"/>
      <c r="K91" s="1"/>
      <c r="L91" s="1"/>
      <c r="M91" s="1"/>
      <c r="N91" s="1"/>
      <c r="O91" s="1"/>
      <c r="P91" s="1"/>
      <c r="Q91" s="1"/>
      <c r="R91" s="1"/>
      <c r="S91" s="1"/>
      <c r="T91" s="1"/>
      <c r="U91" s="1"/>
      <c r="V91" s="1"/>
      <c r="W91" s="1"/>
      <c r="X91" s="1"/>
      <c r="Y91" s="1"/>
      <c r="Z91" s="1"/>
      <c r="AA91" s="1"/>
    </row>
    <row r="92" spans="2:27" ht="32.1" customHeight="1" x14ac:dyDescent="0.45">
      <c r="B92" s="1"/>
      <c r="C92" s="1"/>
      <c r="D92" s="1"/>
      <c r="E92" s="1"/>
      <c r="F92" s="1"/>
      <c r="G92" s="1"/>
      <c r="H92" s="1"/>
      <c r="I92" s="1"/>
      <c r="J92" s="1"/>
      <c r="K92" s="1"/>
      <c r="L92" s="1"/>
      <c r="M92" s="1"/>
      <c r="N92" s="1"/>
      <c r="O92" s="1"/>
      <c r="P92" s="1"/>
      <c r="Q92" s="1"/>
      <c r="R92" s="1"/>
      <c r="S92" s="1"/>
      <c r="T92" s="1"/>
      <c r="U92" s="1"/>
      <c r="V92" s="1"/>
      <c r="W92" s="1"/>
      <c r="X92" s="1"/>
      <c r="Y92" s="1"/>
      <c r="Z92" s="1"/>
      <c r="AA92" s="1"/>
    </row>
    <row r="93" spans="2:27" ht="32.1" customHeight="1" x14ac:dyDescent="0.45">
      <c r="B93" s="1"/>
      <c r="C93" s="1"/>
      <c r="D93" s="1"/>
      <c r="E93" s="1"/>
      <c r="F93" s="1"/>
      <c r="G93" s="1"/>
      <c r="H93" s="1"/>
      <c r="I93" s="1"/>
      <c r="J93" s="1"/>
      <c r="K93" s="1"/>
      <c r="L93" s="1"/>
      <c r="M93" s="1"/>
      <c r="N93" s="1"/>
      <c r="O93" s="1"/>
      <c r="P93" s="1"/>
      <c r="Q93" s="1"/>
      <c r="R93" s="1"/>
      <c r="S93" s="1"/>
      <c r="T93" s="1"/>
      <c r="U93" s="1"/>
      <c r="V93" s="1"/>
      <c r="W93" s="1"/>
      <c r="X93" s="1"/>
      <c r="Y93" s="1"/>
      <c r="Z93" s="1"/>
      <c r="AA93" s="1"/>
    </row>
    <row r="94" spans="2:27" ht="32.1" customHeight="1" x14ac:dyDescent="0.45">
      <c r="B94" s="1"/>
      <c r="C94" s="1"/>
      <c r="D94" s="1"/>
      <c r="E94" s="1"/>
      <c r="F94" s="1"/>
      <c r="G94" s="1"/>
      <c r="H94" s="1"/>
      <c r="I94" s="1"/>
      <c r="J94" s="1"/>
      <c r="K94" s="1"/>
      <c r="L94" s="1"/>
      <c r="M94" s="1"/>
      <c r="N94" s="1"/>
      <c r="O94" s="1"/>
      <c r="P94" s="1"/>
      <c r="Q94" s="1"/>
      <c r="R94" s="1"/>
      <c r="S94" s="1"/>
      <c r="T94" s="1"/>
      <c r="U94" s="1"/>
      <c r="V94" s="1"/>
      <c r="W94" s="1"/>
      <c r="X94" s="1"/>
      <c r="Y94" s="1"/>
      <c r="Z94" s="1"/>
      <c r="AA94" s="1"/>
    </row>
    <row r="95" spans="2:27" ht="32.1" customHeight="1" x14ac:dyDescent="0.45">
      <c r="B95" s="1"/>
      <c r="C95" s="1"/>
      <c r="D95" s="1"/>
      <c r="E95" s="1"/>
      <c r="F95" s="1"/>
      <c r="G95" s="1"/>
      <c r="H95" s="1"/>
      <c r="I95" s="1"/>
      <c r="J95" s="1"/>
      <c r="K95" s="1"/>
      <c r="L95" s="1"/>
      <c r="M95" s="1"/>
      <c r="N95" s="1"/>
      <c r="O95" s="1"/>
      <c r="P95" s="1"/>
      <c r="Q95" s="1"/>
      <c r="R95" s="1"/>
      <c r="S95" s="1"/>
      <c r="T95" s="1"/>
      <c r="U95" s="1"/>
      <c r="V95" s="1"/>
      <c r="W95" s="1"/>
      <c r="X95" s="1"/>
      <c r="Y95" s="1"/>
      <c r="Z95" s="1"/>
      <c r="AA95" s="1"/>
    </row>
    <row r="96" spans="2:27" ht="32.1" customHeight="1" x14ac:dyDescent="0.45">
      <c r="B96" s="1"/>
      <c r="C96" s="1"/>
      <c r="D96" s="1"/>
      <c r="E96" s="1"/>
      <c r="F96" s="1"/>
      <c r="G96" s="1"/>
      <c r="H96" s="1"/>
      <c r="I96" s="1"/>
      <c r="J96" s="1"/>
      <c r="K96" s="1"/>
      <c r="L96" s="1"/>
      <c r="M96" s="1"/>
      <c r="N96" s="1"/>
      <c r="O96" s="1"/>
      <c r="P96" s="1"/>
      <c r="Q96" s="1"/>
      <c r="R96" s="1"/>
      <c r="S96" s="1"/>
      <c r="T96" s="1"/>
      <c r="U96" s="1"/>
      <c r="V96" s="1"/>
      <c r="W96" s="1"/>
      <c r="X96" s="1"/>
      <c r="Y96" s="1"/>
      <c r="Z96" s="1"/>
      <c r="AA96" s="1"/>
    </row>
    <row r="97" spans="2:27" ht="32.1" customHeight="1" x14ac:dyDescent="0.45">
      <c r="B97" s="1"/>
      <c r="C97" s="1"/>
      <c r="D97" s="1"/>
      <c r="E97" s="1"/>
      <c r="F97" s="1"/>
      <c r="G97" s="1"/>
      <c r="H97" s="1"/>
      <c r="I97" s="1"/>
      <c r="J97" s="1"/>
      <c r="K97" s="1"/>
      <c r="L97" s="1"/>
      <c r="M97" s="1"/>
      <c r="N97" s="1"/>
      <c r="O97" s="1"/>
      <c r="P97" s="1"/>
      <c r="Q97" s="1"/>
      <c r="R97" s="1"/>
      <c r="S97" s="1"/>
      <c r="T97" s="1"/>
      <c r="U97" s="1"/>
      <c r="V97" s="1"/>
      <c r="W97" s="1"/>
      <c r="X97" s="1"/>
      <c r="Y97" s="1"/>
      <c r="Z97" s="1"/>
      <c r="AA97" s="1"/>
    </row>
    <row r="98" spans="2:27" ht="32.1" customHeight="1" x14ac:dyDescent="0.45">
      <c r="B98" s="1"/>
      <c r="C98" s="1"/>
      <c r="D98" s="1"/>
      <c r="E98" s="1"/>
      <c r="F98" s="1"/>
      <c r="G98" s="1"/>
      <c r="H98" s="1"/>
      <c r="I98" s="1"/>
      <c r="J98" s="1"/>
      <c r="K98" s="1"/>
      <c r="L98" s="1"/>
      <c r="M98" s="1"/>
      <c r="N98" s="1"/>
      <c r="O98" s="1"/>
      <c r="P98" s="1"/>
      <c r="Q98" s="1"/>
      <c r="R98" s="1"/>
      <c r="S98" s="1"/>
      <c r="T98" s="1"/>
      <c r="U98" s="1"/>
      <c r="V98" s="1"/>
      <c r="W98" s="1"/>
      <c r="X98" s="1"/>
      <c r="Y98" s="1"/>
      <c r="Z98" s="1"/>
      <c r="AA98" s="1"/>
    </row>
    <row r="99" spans="2:27" ht="32.1" customHeight="1" x14ac:dyDescent="0.45">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2:27" ht="32.1" customHeight="1" x14ac:dyDescent="0.4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2:27" ht="32.1" customHeight="1" x14ac:dyDescent="0.4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2:27" ht="32.1" customHeight="1" x14ac:dyDescent="0.4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2:27" ht="32.1" customHeight="1" x14ac:dyDescent="0.4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2:27" ht="32.1" customHeight="1" x14ac:dyDescent="0.4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2:27" ht="32.1" customHeight="1" x14ac:dyDescent="0.4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2:27" ht="32.1" customHeight="1" x14ac:dyDescent="0.4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2:27" ht="32.1" customHeight="1" x14ac:dyDescent="0.4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2:27" ht="32.1" customHeight="1" x14ac:dyDescent="0.4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2:27" ht="32.1" customHeight="1" x14ac:dyDescent="0.4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2:27" ht="32.1" customHeight="1" x14ac:dyDescent="0.4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2:27" ht="32.1" customHeight="1" x14ac:dyDescent="0.4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2:27" ht="32.1" customHeight="1" x14ac:dyDescent="0.4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2:27" ht="32.1" customHeight="1" x14ac:dyDescent="0.4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2:27" ht="32.1" customHeight="1" x14ac:dyDescent="0.4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2:27" ht="32.1" customHeight="1" x14ac:dyDescent="0.4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2:27" ht="32.1" customHeight="1" x14ac:dyDescent="0.4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2:27" ht="32.1" customHeight="1" x14ac:dyDescent="0.4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2:27" ht="32.1" customHeight="1" x14ac:dyDescent="0.4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2:27" ht="32.1" customHeight="1" x14ac:dyDescent="0.4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2:27" ht="32.1" customHeight="1" x14ac:dyDescent="0.4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2:27" ht="32.1" customHeight="1" x14ac:dyDescent="0.4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2:27" ht="32.1" customHeight="1" x14ac:dyDescent="0.4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2:27" ht="32.1" customHeight="1" x14ac:dyDescent="0.4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2:27" ht="32.1" customHeight="1" x14ac:dyDescent="0.4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2:27" ht="32.1" customHeight="1" x14ac:dyDescent="0.4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2:27" ht="32.1" customHeight="1" x14ac:dyDescent="0.4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2:27" ht="32.1" customHeight="1" x14ac:dyDescent="0.4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2:27" ht="32.1" customHeight="1" x14ac:dyDescent="0.4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ht="32.1" customHeight="1" x14ac:dyDescent="0.45"/>
    <row r="130" ht="32.1" customHeight="1" x14ac:dyDescent="0.45"/>
    <row r="131" ht="32.1" customHeight="1" x14ac:dyDescent="0.45"/>
    <row r="132" ht="32.1" customHeight="1" x14ac:dyDescent="0.45"/>
    <row r="133" ht="32.1" customHeight="1" x14ac:dyDescent="0.45"/>
    <row r="134" ht="32.1" customHeight="1" x14ac:dyDescent="0.45"/>
    <row r="135" ht="32.1" customHeight="1" x14ac:dyDescent="0.45"/>
    <row r="136" ht="32.1" customHeight="1" x14ac:dyDescent="0.45"/>
    <row r="137" ht="32.1" customHeight="1" x14ac:dyDescent="0.45"/>
    <row r="138" ht="32.1" customHeight="1" x14ac:dyDescent="0.45"/>
    <row r="139" ht="32.1" customHeight="1" x14ac:dyDescent="0.45"/>
    <row r="140" ht="32.1" customHeight="1" x14ac:dyDescent="0.45"/>
    <row r="141" ht="32.1" customHeight="1" x14ac:dyDescent="0.45"/>
    <row r="142" ht="32.1" customHeight="1" x14ac:dyDescent="0.45"/>
    <row r="143" ht="32.1" customHeight="1" x14ac:dyDescent="0.45"/>
    <row r="144" ht="32.1" customHeight="1" x14ac:dyDescent="0.45"/>
    <row r="145" ht="32.1" customHeight="1" x14ac:dyDescent="0.45"/>
    <row r="146" ht="32.1" customHeight="1" x14ac:dyDescent="0.45"/>
    <row r="147" ht="32.1" customHeight="1" x14ac:dyDescent="0.45"/>
    <row r="148" ht="32.1" customHeight="1" x14ac:dyDescent="0.45"/>
    <row r="149" ht="32.1" customHeight="1" x14ac:dyDescent="0.45"/>
    <row r="150" ht="32.1" customHeight="1" x14ac:dyDescent="0.45"/>
    <row r="151" ht="32.1" customHeight="1" x14ac:dyDescent="0.45"/>
    <row r="152" ht="32.1" customHeight="1" x14ac:dyDescent="0.45"/>
    <row r="153" ht="32.1" customHeight="1" x14ac:dyDescent="0.45"/>
    <row r="154" ht="32.1" customHeight="1" x14ac:dyDescent="0.45"/>
    <row r="155" ht="32.1" customHeight="1" x14ac:dyDescent="0.45"/>
    <row r="156" ht="32.1" customHeight="1" x14ac:dyDescent="0.45"/>
    <row r="157" ht="32.1" customHeight="1" x14ac:dyDescent="0.45"/>
    <row r="158" ht="32.1" customHeight="1" x14ac:dyDescent="0.45"/>
    <row r="159" ht="32.1" customHeight="1" x14ac:dyDescent="0.45"/>
    <row r="160" ht="32.1" customHeight="1" x14ac:dyDescent="0.45"/>
    <row r="161" ht="32.1" customHeight="1" x14ac:dyDescent="0.45"/>
    <row r="162" ht="32.1" customHeight="1" x14ac:dyDescent="0.45"/>
    <row r="163" ht="32.1" customHeight="1" x14ac:dyDescent="0.45"/>
    <row r="164" ht="32.1" customHeight="1" x14ac:dyDescent="0.45"/>
    <row r="165" ht="32.1" customHeight="1" x14ac:dyDescent="0.45"/>
    <row r="166" ht="32.1" customHeight="1" x14ac:dyDescent="0.45"/>
    <row r="167" ht="32.1" customHeight="1" x14ac:dyDescent="0.45"/>
    <row r="168" ht="32.1" customHeight="1" x14ac:dyDescent="0.45"/>
    <row r="169" ht="32.1" customHeight="1" x14ac:dyDescent="0.45"/>
    <row r="170" ht="32.1" customHeight="1" x14ac:dyDescent="0.45"/>
    <row r="171" ht="32.1" customHeight="1" x14ac:dyDescent="0.45"/>
    <row r="172" ht="32.1" customHeight="1" x14ac:dyDescent="0.45"/>
    <row r="173" ht="32.1" customHeight="1" x14ac:dyDescent="0.45"/>
    <row r="174" ht="32.1" customHeight="1" x14ac:dyDescent="0.45"/>
    <row r="175" ht="32.1" customHeight="1" x14ac:dyDescent="0.45"/>
    <row r="176" ht="32.1" customHeight="1" x14ac:dyDescent="0.45"/>
    <row r="177" ht="32.1" customHeight="1" x14ac:dyDescent="0.45"/>
    <row r="178" ht="32.1" customHeight="1" x14ac:dyDescent="0.45"/>
    <row r="179" ht="32.1" customHeight="1" x14ac:dyDescent="0.45"/>
    <row r="180" ht="32.1" customHeight="1" x14ac:dyDescent="0.45"/>
    <row r="181" ht="32.1" customHeight="1" x14ac:dyDescent="0.45"/>
    <row r="182" ht="32.1" customHeight="1" x14ac:dyDescent="0.45"/>
    <row r="183" ht="32.1" customHeight="1" x14ac:dyDescent="0.45"/>
    <row r="184" ht="32.1" customHeight="1" x14ac:dyDescent="0.45"/>
    <row r="185" ht="32.1" customHeight="1" x14ac:dyDescent="0.45"/>
    <row r="186" ht="32.1" customHeight="1" x14ac:dyDescent="0.45"/>
    <row r="187" ht="32.1" customHeight="1" x14ac:dyDescent="0.45"/>
    <row r="188" ht="32.1" customHeight="1" x14ac:dyDescent="0.45"/>
    <row r="189" ht="32.1" customHeight="1" x14ac:dyDescent="0.45"/>
    <row r="190" ht="32.1" customHeight="1" x14ac:dyDescent="0.45"/>
    <row r="191" ht="32.1" customHeight="1" x14ac:dyDescent="0.45"/>
    <row r="192" ht="32.1" customHeight="1" x14ac:dyDescent="0.45"/>
    <row r="193" ht="32.1" customHeight="1" x14ac:dyDescent="0.45"/>
    <row r="194" ht="32.1" customHeight="1" x14ac:dyDescent="0.45"/>
    <row r="195" ht="32.1" customHeight="1" x14ac:dyDescent="0.45"/>
    <row r="196" ht="32.1" customHeight="1" x14ac:dyDescent="0.45"/>
    <row r="197" ht="32.1" customHeight="1" x14ac:dyDescent="0.45"/>
    <row r="198" ht="32.1" customHeight="1" x14ac:dyDescent="0.45"/>
    <row r="199" ht="32.1" customHeight="1" x14ac:dyDescent="0.45"/>
    <row r="200" ht="32.1" customHeight="1" x14ac:dyDescent="0.45"/>
    <row r="201" ht="32.1" customHeight="1" x14ac:dyDescent="0.45"/>
    <row r="202" ht="32.1" customHeight="1" x14ac:dyDescent="0.45"/>
    <row r="203" ht="32.1" customHeight="1" x14ac:dyDescent="0.45"/>
    <row r="204" ht="32.1" customHeight="1" x14ac:dyDescent="0.45"/>
    <row r="205" ht="32.1" customHeight="1" x14ac:dyDescent="0.45"/>
    <row r="206" ht="32.1" customHeight="1" x14ac:dyDescent="0.45"/>
    <row r="207" ht="32.1" customHeight="1" x14ac:dyDescent="0.45"/>
    <row r="208" ht="32.1" customHeight="1" x14ac:dyDescent="0.45"/>
    <row r="209" ht="32.1" customHeight="1" x14ac:dyDescent="0.45"/>
    <row r="210" ht="32.1" customHeight="1" x14ac:dyDescent="0.45"/>
    <row r="211" ht="32.1" customHeight="1" x14ac:dyDescent="0.45"/>
    <row r="212" ht="32.1" customHeight="1" x14ac:dyDescent="0.45"/>
    <row r="213" ht="32.1" customHeight="1" x14ac:dyDescent="0.45"/>
    <row r="214" ht="32.1" customHeight="1" x14ac:dyDescent="0.45"/>
    <row r="215" ht="32.1" customHeight="1" x14ac:dyDescent="0.45"/>
    <row r="216" ht="32.1" customHeight="1" x14ac:dyDescent="0.45"/>
    <row r="217" ht="32.1" customHeight="1" x14ac:dyDescent="0.45"/>
    <row r="218" ht="32.1" customHeight="1" x14ac:dyDescent="0.45"/>
    <row r="219" ht="32.1" customHeight="1" x14ac:dyDescent="0.45"/>
    <row r="220" ht="32.1" customHeight="1" x14ac:dyDescent="0.45"/>
    <row r="221" ht="32.1" customHeight="1" x14ac:dyDescent="0.45"/>
    <row r="222" ht="32.1" customHeight="1" x14ac:dyDescent="0.45"/>
    <row r="223" ht="32.1" customHeight="1" x14ac:dyDescent="0.45"/>
    <row r="224" ht="32.1" customHeight="1" x14ac:dyDescent="0.45"/>
    <row r="225" ht="32.1" customHeight="1" x14ac:dyDescent="0.45"/>
    <row r="226" ht="32.1" customHeight="1" x14ac:dyDescent="0.45"/>
    <row r="227" ht="32.1" customHeight="1" x14ac:dyDescent="0.45"/>
    <row r="228" ht="32.1" customHeight="1" x14ac:dyDescent="0.45"/>
    <row r="229" ht="32.1" customHeight="1" x14ac:dyDescent="0.45"/>
    <row r="230" ht="32.1" customHeight="1" x14ac:dyDescent="0.45"/>
    <row r="231" ht="32.1" customHeight="1" x14ac:dyDescent="0.45"/>
    <row r="232" ht="32.1" customHeight="1" x14ac:dyDescent="0.45"/>
    <row r="233" ht="32.1" customHeight="1" x14ac:dyDescent="0.45"/>
    <row r="234" ht="32.1" customHeight="1" x14ac:dyDescent="0.45"/>
    <row r="235" ht="32.1" customHeight="1" x14ac:dyDescent="0.45"/>
    <row r="236" ht="32.1" customHeight="1" x14ac:dyDescent="0.45"/>
    <row r="237" ht="32.1" customHeight="1" x14ac:dyDescent="0.45"/>
    <row r="238" ht="32.1" customHeight="1" x14ac:dyDescent="0.45"/>
    <row r="239" ht="32.1" customHeight="1" x14ac:dyDescent="0.45"/>
    <row r="240" ht="32.1" customHeight="1" x14ac:dyDescent="0.45"/>
    <row r="241" ht="32.1" customHeight="1" x14ac:dyDescent="0.45"/>
    <row r="242" ht="32.1" customHeight="1" x14ac:dyDescent="0.45"/>
    <row r="243" ht="32.1" customHeight="1" x14ac:dyDescent="0.45"/>
    <row r="244" ht="32.1" customHeight="1" x14ac:dyDescent="0.45"/>
    <row r="245" ht="32.1" customHeight="1" x14ac:dyDescent="0.45"/>
    <row r="246" ht="32.1" customHeight="1" x14ac:dyDescent="0.45"/>
    <row r="247" ht="32.1" customHeight="1" x14ac:dyDescent="0.45"/>
    <row r="248" ht="32.1" customHeight="1" x14ac:dyDescent="0.45"/>
    <row r="249" ht="32.1" customHeight="1" x14ac:dyDescent="0.45"/>
    <row r="250" ht="32.1" customHeight="1" x14ac:dyDescent="0.45"/>
    <row r="251" ht="32.1" customHeight="1" x14ac:dyDescent="0.45"/>
    <row r="252" ht="32.1" customHeight="1" x14ac:dyDescent="0.45"/>
    <row r="253" ht="32.1" customHeight="1" x14ac:dyDescent="0.45"/>
    <row r="254" ht="32.1" customHeight="1" x14ac:dyDescent="0.45"/>
    <row r="255" ht="32.1" customHeight="1" x14ac:dyDescent="0.45"/>
    <row r="256" ht="32.1" customHeight="1" x14ac:dyDescent="0.45"/>
    <row r="257" ht="32.1" customHeight="1" x14ac:dyDescent="0.45"/>
    <row r="258" ht="32.1" customHeight="1" x14ac:dyDescent="0.45"/>
    <row r="259" ht="32.1" customHeight="1" x14ac:dyDescent="0.45"/>
    <row r="260" ht="32.1" customHeight="1" x14ac:dyDescent="0.45"/>
    <row r="261" ht="32.1" customHeight="1" x14ac:dyDescent="0.45"/>
    <row r="262" ht="32.1" customHeight="1" x14ac:dyDescent="0.45"/>
    <row r="263" ht="32.1" customHeight="1" x14ac:dyDescent="0.45"/>
    <row r="264" ht="32.1" customHeight="1" x14ac:dyDescent="0.45"/>
    <row r="265" ht="32.1" customHeight="1" x14ac:dyDescent="0.45"/>
    <row r="266" ht="32.1" customHeight="1" x14ac:dyDescent="0.45"/>
    <row r="267" ht="32.1" customHeight="1" x14ac:dyDescent="0.45"/>
    <row r="268" ht="32.1" customHeight="1" x14ac:dyDescent="0.45"/>
    <row r="269" ht="32.1" customHeight="1" x14ac:dyDescent="0.45"/>
    <row r="270" ht="32.1" customHeight="1" x14ac:dyDescent="0.45"/>
    <row r="271" ht="32.1" customHeight="1" x14ac:dyDescent="0.45"/>
    <row r="272" ht="32.1" customHeight="1" x14ac:dyDescent="0.45"/>
    <row r="273" ht="32.1" customHeight="1" x14ac:dyDescent="0.45"/>
    <row r="274" ht="32.1" customHeight="1" x14ac:dyDescent="0.45"/>
    <row r="275" ht="32.1" customHeight="1" x14ac:dyDescent="0.45"/>
    <row r="276" ht="32.1" customHeight="1" x14ac:dyDescent="0.45"/>
    <row r="277" ht="32.1" customHeight="1" x14ac:dyDescent="0.45"/>
    <row r="278" ht="32.1" customHeight="1" x14ac:dyDescent="0.45"/>
    <row r="279" ht="32.1" customHeight="1" x14ac:dyDescent="0.45"/>
    <row r="280" ht="32.1" customHeight="1" x14ac:dyDescent="0.45"/>
    <row r="281" ht="32.1" customHeight="1" x14ac:dyDescent="0.45"/>
    <row r="282" ht="32.1" customHeight="1" x14ac:dyDescent="0.45"/>
    <row r="283" ht="32.1" customHeight="1" x14ac:dyDescent="0.45"/>
    <row r="284" ht="32.1" customHeight="1" x14ac:dyDescent="0.45"/>
    <row r="285" ht="32.1" customHeight="1" x14ac:dyDescent="0.45"/>
    <row r="286" ht="32.1" customHeight="1" x14ac:dyDescent="0.45"/>
    <row r="287" ht="32.1" customHeight="1" x14ac:dyDescent="0.45"/>
    <row r="288" ht="32.1" customHeight="1" x14ac:dyDescent="0.45"/>
    <row r="289" ht="32.1" customHeight="1" x14ac:dyDescent="0.45"/>
    <row r="290" ht="32.1" customHeight="1" x14ac:dyDescent="0.45"/>
    <row r="291" ht="32.1" customHeight="1" x14ac:dyDescent="0.45"/>
    <row r="292" ht="32.1" customHeight="1" x14ac:dyDescent="0.45"/>
    <row r="293" ht="32.1" customHeight="1" x14ac:dyDescent="0.45"/>
    <row r="294" ht="32.1" customHeight="1" x14ac:dyDescent="0.45"/>
    <row r="295" ht="32.1" customHeight="1" x14ac:dyDescent="0.45"/>
    <row r="296" ht="32.1" customHeight="1" x14ac:dyDescent="0.45"/>
    <row r="297" ht="32.1" customHeight="1" x14ac:dyDescent="0.45"/>
    <row r="298" ht="32.1" customHeight="1" x14ac:dyDescent="0.45"/>
    <row r="299" ht="32.1" customHeight="1" x14ac:dyDescent="0.45"/>
    <row r="300" ht="32.1" customHeight="1" x14ac:dyDescent="0.45"/>
    <row r="301" ht="32.1" customHeight="1" x14ac:dyDescent="0.45"/>
    <row r="302" ht="32.1" customHeight="1" x14ac:dyDescent="0.45"/>
    <row r="303" ht="32.1" customHeight="1" x14ac:dyDescent="0.45"/>
    <row r="304" ht="32.1" customHeight="1" x14ac:dyDescent="0.45"/>
    <row r="305" ht="32.1" customHeight="1" x14ac:dyDescent="0.45"/>
    <row r="306" ht="32.1" customHeight="1" x14ac:dyDescent="0.45"/>
    <row r="307" ht="32.1" customHeight="1" x14ac:dyDescent="0.45"/>
    <row r="308" ht="32.1" customHeight="1" x14ac:dyDescent="0.45"/>
    <row r="309" ht="32.1" customHeight="1" x14ac:dyDescent="0.45"/>
    <row r="310" ht="32.1" customHeight="1" x14ac:dyDescent="0.45"/>
    <row r="311" ht="32.1" customHeight="1" x14ac:dyDescent="0.45"/>
    <row r="312" ht="32.1" customHeight="1" x14ac:dyDescent="0.45"/>
    <row r="313" ht="32.1" customHeight="1" x14ac:dyDescent="0.45"/>
    <row r="314" ht="32.1" customHeight="1" x14ac:dyDescent="0.45"/>
    <row r="315" ht="32.1" customHeight="1" x14ac:dyDescent="0.45"/>
    <row r="316" ht="32.1" customHeight="1" x14ac:dyDescent="0.45"/>
    <row r="317" ht="32.1" customHeight="1" x14ac:dyDescent="0.45"/>
    <row r="318" ht="32.1" customHeight="1" x14ac:dyDescent="0.45"/>
    <row r="319" ht="32.1" customHeight="1" x14ac:dyDescent="0.45"/>
    <row r="320" ht="32.1" customHeight="1" x14ac:dyDescent="0.45"/>
    <row r="321" ht="32.1" customHeight="1" x14ac:dyDescent="0.45"/>
    <row r="322" ht="32.1" customHeight="1" x14ac:dyDescent="0.45"/>
    <row r="323" ht="32.1" customHeight="1" x14ac:dyDescent="0.45"/>
    <row r="324" ht="32.1" customHeight="1" x14ac:dyDescent="0.45"/>
    <row r="325" ht="32.1" customHeight="1" x14ac:dyDescent="0.45"/>
    <row r="326" ht="32.1" customHeight="1" x14ac:dyDescent="0.45"/>
    <row r="327" ht="32.1" customHeight="1" x14ac:dyDescent="0.45"/>
    <row r="328" ht="32.1" customHeight="1" x14ac:dyDescent="0.45"/>
    <row r="329" ht="32.1" customHeight="1" x14ac:dyDescent="0.45"/>
    <row r="330" ht="32.1" customHeight="1" x14ac:dyDescent="0.45"/>
    <row r="331" ht="32.1" customHeight="1" x14ac:dyDescent="0.45"/>
    <row r="332" ht="32.1" customHeight="1" x14ac:dyDescent="0.45"/>
    <row r="333" ht="32.1" customHeight="1" x14ac:dyDescent="0.45"/>
    <row r="334" ht="32.1" customHeight="1" x14ac:dyDescent="0.45"/>
    <row r="335" ht="32.1" customHeight="1" x14ac:dyDescent="0.45"/>
    <row r="336" ht="32.1" customHeight="1" x14ac:dyDescent="0.45"/>
    <row r="337" ht="32.1" customHeight="1" x14ac:dyDescent="0.45"/>
    <row r="338" ht="32.1" customHeight="1" x14ac:dyDescent="0.45"/>
    <row r="339" ht="32.1" customHeight="1" x14ac:dyDescent="0.45"/>
    <row r="340" ht="32.1" customHeight="1" x14ac:dyDescent="0.45"/>
    <row r="341" ht="32.1" customHeight="1" x14ac:dyDescent="0.45"/>
    <row r="342" ht="32.1" customHeight="1" x14ac:dyDescent="0.45"/>
    <row r="343" ht="32.1" customHeight="1" x14ac:dyDescent="0.45"/>
    <row r="344" ht="32.1" customHeight="1" x14ac:dyDescent="0.45"/>
    <row r="345" ht="32.1" customHeight="1" x14ac:dyDescent="0.45"/>
    <row r="346" ht="32.1" customHeight="1" x14ac:dyDescent="0.45"/>
    <row r="347" ht="32.1" customHeight="1" x14ac:dyDescent="0.45"/>
    <row r="348" ht="32.1" customHeight="1" x14ac:dyDescent="0.45"/>
    <row r="349" ht="32.1" customHeight="1" x14ac:dyDescent="0.45"/>
    <row r="350" ht="32.1" customHeight="1" x14ac:dyDescent="0.45"/>
    <row r="351" ht="32.1" customHeight="1" x14ac:dyDescent="0.45"/>
    <row r="352" ht="32.1" customHeight="1" x14ac:dyDescent="0.45"/>
    <row r="353" ht="32.1" customHeight="1" x14ac:dyDescent="0.45"/>
    <row r="354" ht="32.1" customHeight="1" x14ac:dyDescent="0.45"/>
    <row r="355" ht="32.1" customHeight="1" x14ac:dyDescent="0.45"/>
    <row r="356" ht="32.1" customHeight="1" x14ac:dyDescent="0.45"/>
    <row r="357" ht="32.1" customHeight="1" x14ac:dyDescent="0.45"/>
    <row r="358" ht="32.1" customHeight="1" x14ac:dyDescent="0.45"/>
    <row r="359" ht="32.1" customHeight="1" x14ac:dyDescent="0.45"/>
    <row r="360" ht="32.1" customHeight="1" x14ac:dyDescent="0.45"/>
    <row r="361" ht="32.1" customHeight="1" x14ac:dyDescent="0.45"/>
    <row r="362" ht="32.1" customHeight="1" x14ac:dyDescent="0.45"/>
    <row r="363" ht="32.1" customHeight="1" x14ac:dyDescent="0.45"/>
    <row r="364" ht="32.1" customHeight="1" x14ac:dyDescent="0.45"/>
    <row r="365" ht="32.1" customHeight="1" x14ac:dyDescent="0.45"/>
    <row r="366" ht="32.1" customHeight="1" x14ac:dyDescent="0.45"/>
    <row r="367" ht="32.1" customHeight="1" x14ac:dyDescent="0.45"/>
    <row r="368" ht="32.1" customHeight="1" x14ac:dyDescent="0.45"/>
    <row r="369" ht="32.1" customHeight="1" x14ac:dyDescent="0.45"/>
    <row r="370" ht="32.1" customHeight="1" x14ac:dyDescent="0.45"/>
    <row r="371" ht="32.1" customHeight="1" x14ac:dyDescent="0.45"/>
    <row r="372" ht="32.1" customHeight="1" x14ac:dyDescent="0.45"/>
    <row r="373" ht="32.1" customHeight="1" x14ac:dyDescent="0.45"/>
    <row r="374" ht="32.1" customHeight="1" x14ac:dyDescent="0.45"/>
    <row r="375" ht="32.1" customHeight="1" x14ac:dyDescent="0.45"/>
    <row r="376" ht="32.1" customHeight="1" x14ac:dyDescent="0.45"/>
    <row r="377" ht="32.1" customHeight="1" x14ac:dyDescent="0.45"/>
    <row r="378" ht="32.1" customHeight="1" x14ac:dyDescent="0.45"/>
    <row r="379" ht="32.1" customHeight="1" x14ac:dyDescent="0.45"/>
    <row r="380" ht="32.1" customHeight="1" x14ac:dyDescent="0.45"/>
    <row r="381" ht="32.1" customHeight="1" x14ac:dyDescent="0.45"/>
    <row r="382" ht="32.1" customHeight="1" x14ac:dyDescent="0.45"/>
    <row r="383" ht="32.1" customHeight="1" x14ac:dyDescent="0.45"/>
    <row r="384" ht="32.1" customHeight="1" x14ac:dyDescent="0.45"/>
    <row r="385" ht="32.1" customHeight="1" x14ac:dyDescent="0.45"/>
    <row r="386" ht="32.1" customHeight="1" x14ac:dyDescent="0.45"/>
    <row r="387" ht="32.1" customHeight="1" x14ac:dyDescent="0.45"/>
    <row r="388" ht="32.1" customHeight="1" x14ac:dyDescent="0.45"/>
    <row r="389" ht="32.1" customHeight="1" x14ac:dyDescent="0.45"/>
    <row r="390" ht="32.1" customHeight="1" x14ac:dyDescent="0.45"/>
    <row r="391" ht="32.1" customHeight="1" x14ac:dyDescent="0.45"/>
    <row r="392" ht="32.1" customHeight="1" x14ac:dyDescent="0.45"/>
    <row r="393" ht="32.1" customHeight="1" x14ac:dyDescent="0.45"/>
    <row r="394" ht="32.1" customHeight="1" x14ac:dyDescent="0.45"/>
    <row r="395" ht="32.1" customHeight="1" x14ac:dyDescent="0.45"/>
    <row r="396" ht="32.1" customHeight="1" x14ac:dyDescent="0.45"/>
    <row r="397" ht="32.1" customHeight="1" x14ac:dyDescent="0.45"/>
    <row r="398" ht="32.1" customHeight="1" x14ac:dyDescent="0.45"/>
    <row r="399" ht="32.1" customHeight="1" x14ac:dyDescent="0.45"/>
    <row r="400" ht="32.1" customHeight="1" x14ac:dyDescent="0.45"/>
    <row r="401" ht="32.1" customHeight="1" x14ac:dyDescent="0.45"/>
    <row r="402" ht="32.1" customHeight="1" x14ac:dyDescent="0.45"/>
    <row r="403" ht="32.1" customHeight="1" x14ac:dyDescent="0.45"/>
    <row r="404" ht="32.1" customHeight="1" x14ac:dyDescent="0.45"/>
    <row r="405" ht="32.1" customHeight="1" x14ac:dyDescent="0.45"/>
    <row r="406" ht="32.1" customHeight="1" x14ac:dyDescent="0.45"/>
    <row r="407" ht="32.1" customHeight="1" x14ac:dyDescent="0.45"/>
  </sheetData>
  <mergeCells count="412">
    <mergeCell ref="V86:X86"/>
    <mergeCell ref="Y86:AA86"/>
    <mergeCell ref="G87:M87"/>
    <mergeCell ref="N87:Q87"/>
    <mergeCell ref="R87:U87"/>
    <mergeCell ref="V87:X87"/>
    <mergeCell ref="Y87:AA87"/>
    <mergeCell ref="G88:M88"/>
    <mergeCell ref="N88:Q88"/>
    <mergeCell ref="R88:U88"/>
    <mergeCell ref="V88:X88"/>
    <mergeCell ref="Y88:AA88"/>
    <mergeCell ref="Y83:AA83"/>
    <mergeCell ref="G84:M84"/>
    <mergeCell ref="N84:Q84"/>
    <mergeCell ref="R84:U84"/>
    <mergeCell ref="V84:X84"/>
    <mergeCell ref="Y84:AA84"/>
    <mergeCell ref="B82:E82"/>
    <mergeCell ref="G82:M82"/>
    <mergeCell ref="N82:U82"/>
    <mergeCell ref="V82:X82"/>
    <mergeCell ref="Y82:AA82"/>
    <mergeCell ref="B83:E88"/>
    <mergeCell ref="G83:M83"/>
    <mergeCell ref="N83:Q83"/>
    <mergeCell ref="R83:U83"/>
    <mergeCell ref="V83:X83"/>
    <mergeCell ref="G85:M85"/>
    <mergeCell ref="N85:Q85"/>
    <mergeCell ref="R85:U85"/>
    <mergeCell ref="V85:X85"/>
    <mergeCell ref="Y85:AA85"/>
    <mergeCell ref="G86:M86"/>
    <mergeCell ref="N86:Q86"/>
    <mergeCell ref="R86:U86"/>
    <mergeCell ref="Y78:AA78"/>
    <mergeCell ref="G79:M79"/>
    <mergeCell ref="N79:Q79"/>
    <mergeCell ref="R79:U79"/>
    <mergeCell ref="V79:X79"/>
    <mergeCell ref="Y79:AA79"/>
    <mergeCell ref="B77:E79"/>
    <mergeCell ref="G77:M77"/>
    <mergeCell ref="N77:Q77"/>
    <mergeCell ref="R77:U77"/>
    <mergeCell ref="V77:X77"/>
    <mergeCell ref="Y77:AA77"/>
    <mergeCell ref="G78:M78"/>
    <mergeCell ref="N78:Q78"/>
    <mergeCell ref="R78:U78"/>
    <mergeCell ref="V78:X78"/>
    <mergeCell ref="B74:H74"/>
    <mergeCell ref="B76:E76"/>
    <mergeCell ref="G76:M76"/>
    <mergeCell ref="N76:U76"/>
    <mergeCell ref="V76:X76"/>
    <mergeCell ref="Y76:AA76"/>
    <mergeCell ref="G72:M72"/>
    <mergeCell ref="N72:Q72"/>
    <mergeCell ref="R72:U72"/>
    <mergeCell ref="V72:X72"/>
    <mergeCell ref="Y72:AA72"/>
    <mergeCell ref="G73:M73"/>
    <mergeCell ref="N73:Q73"/>
    <mergeCell ref="R73:U73"/>
    <mergeCell ref="V73:X73"/>
    <mergeCell ref="Y73:AA73"/>
    <mergeCell ref="V66:X66"/>
    <mergeCell ref="Y66:AA66"/>
    <mergeCell ref="Y70:AA70"/>
    <mergeCell ref="G71:M71"/>
    <mergeCell ref="N71:Q71"/>
    <mergeCell ref="R71:U71"/>
    <mergeCell ref="V71:X71"/>
    <mergeCell ref="Y71:AA71"/>
    <mergeCell ref="B69:E69"/>
    <mergeCell ref="G69:M69"/>
    <mergeCell ref="N69:U69"/>
    <mergeCell ref="V69:X69"/>
    <mergeCell ref="Y69:AA69"/>
    <mergeCell ref="B70:E73"/>
    <mergeCell ref="G70:M70"/>
    <mergeCell ref="N70:Q70"/>
    <mergeCell ref="R70:U70"/>
    <mergeCell ref="V70:X70"/>
    <mergeCell ref="Y63:AA63"/>
    <mergeCell ref="G64:M64"/>
    <mergeCell ref="N64:Q64"/>
    <mergeCell ref="R64:U64"/>
    <mergeCell ref="V64:X64"/>
    <mergeCell ref="Y64:AA64"/>
    <mergeCell ref="B62:E66"/>
    <mergeCell ref="G62:M62"/>
    <mergeCell ref="N62:Q62"/>
    <mergeCell ref="R62:U62"/>
    <mergeCell ref="V62:X62"/>
    <mergeCell ref="Y62:AA62"/>
    <mergeCell ref="G63:M63"/>
    <mergeCell ref="N63:Q63"/>
    <mergeCell ref="R63:U63"/>
    <mergeCell ref="V63:X63"/>
    <mergeCell ref="G65:M65"/>
    <mergeCell ref="N65:Q65"/>
    <mergeCell ref="R65:U65"/>
    <mergeCell ref="V65:X65"/>
    <mergeCell ref="Y65:AA65"/>
    <mergeCell ref="G66:M66"/>
    <mergeCell ref="N66:Q66"/>
    <mergeCell ref="R66:U66"/>
    <mergeCell ref="G59:M59"/>
    <mergeCell ref="N59:Q59"/>
    <mergeCell ref="R59:U59"/>
    <mergeCell ref="V59:X59"/>
    <mergeCell ref="Y59:AA59"/>
    <mergeCell ref="B61:E61"/>
    <mergeCell ref="G61:M61"/>
    <mergeCell ref="N61:U61"/>
    <mergeCell ref="V61:X61"/>
    <mergeCell ref="Y61:AA61"/>
    <mergeCell ref="G57:M57"/>
    <mergeCell ref="N57:Q57"/>
    <mergeCell ref="R57:U57"/>
    <mergeCell ref="V57:X57"/>
    <mergeCell ref="Y57:AA57"/>
    <mergeCell ref="G58:M58"/>
    <mergeCell ref="N58:Q58"/>
    <mergeCell ref="R58:U58"/>
    <mergeCell ref="V58:X58"/>
    <mergeCell ref="Y58:AA58"/>
    <mergeCell ref="G55:M55"/>
    <mergeCell ref="N55:Q55"/>
    <mergeCell ref="R55:U55"/>
    <mergeCell ref="V55:X55"/>
    <mergeCell ref="Y55:AA55"/>
    <mergeCell ref="G56:M56"/>
    <mergeCell ref="N56:Q56"/>
    <mergeCell ref="R56:U56"/>
    <mergeCell ref="V56:X56"/>
    <mergeCell ref="Y56:AA56"/>
    <mergeCell ref="G53:M53"/>
    <mergeCell ref="N53:Q53"/>
    <mergeCell ref="R53:U53"/>
    <mergeCell ref="V53:X53"/>
    <mergeCell ref="Y53:AA53"/>
    <mergeCell ref="G54:M54"/>
    <mergeCell ref="N54:Q54"/>
    <mergeCell ref="R54:U54"/>
    <mergeCell ref="V54:X54"/>
    <mergeCell ref="Y54:AA54"/>
    <mergeCell ref="G51:M51"/>
    <mergeCell ref="N51:Q51"/>
    <mergeCell ref="R51:U51"/>
    <mergeCell ref="V51:X51"/>
    <mergeCell ref="Y51:AA51"/>
    <mergeCell ref="G52:M52"/>
    <mergeCell ref="N52:Q52"/>
    <mergeCell ref="R52:U52"/>
    <mergeCell ref="V52:X52"/>
    <mergeCell ref="Y52:AA52"/>
    <mergeCell ref="G49:M49"/>
    <mergeCell ref="N49:Q49"/>
    <mergeCell ref="R49:U49"/>
    <mergeCell ref="V49:X49"/>
    <mergeCell ref="Y49:AA49"/>
    <mergeCell ref="G50:M50"/>
    <mergeCell ref="N50:Q50"/>
    <mergeCell ref="R50:U50"/>
    <mergeCell ref="V50:X50"/>
    <mergeCell ref="Y50:AA50"/>
    <mergeCell ref="V46:X46"/>
    <mergeCell ref="Y46:AA46"/>
    <mergeCell ref="G47:M47"/>
    <mergeCell ref="N47:Q47"/>
    <mergeCell ref="R47:U47"/>
    <mergeCell ref="V47:X47"/>
    <mergeCell ref="Y47:AA47"/>
    <mergeCell ref="G48:M48"/>
    <mergeCell ref="N48:Q48"/>
    <mergeCell ref="R48:U48"/>
    <mergeCell ref="V48:X48"/>
    <mergeCell ref="Y48:AA48"/>
    <mergeCell ref="Y43:AA43"/>
    <mergeCell ref="G44:M44"/>
    <mergeCell ref="N44:Q44"/>
    <mergeCell ref="R44:U44"/>
    <mergeCell ref="V44:X44"/>
    <mergeCell ref="Y44:AA44"/>
    <mergeCell ref="B42:E49"/>
    <mergeCell ref="G42:M42"/>
    <mergeCell ref="N42:Q42"/>
    <mergeCell ref="R42:U42"/>
    <mergeCell ref="V42:X42"/>
    <mergeCell ref="Y42:AA42"/>
    <mergeCell ref="G43:M43"/>
    <mergeCell ref="N43:Q43"/>
    <mergeCell ref="R43:U43"/>
    <mergeCell ref="V43:X43"/>
    <mergeCell ref="G45:M45"/>
    <mergeCell ref="N45:Q45"/>
    <mergeCell ref="R45:U45"/>
    <mergeCell ref="V45:X45"/>
    <mergeCell ref="Y45:AA45"/>
    <mergeCell ref="G46:M46"/>
    <mergeCell ref="N46:Q46"/>
    <mergeCell ref="R46:U46"/>
    <mergeCell ref="V38:X38"/>
    <mergeCell ref="Y38:AA38"/>
    <mergeCell ref="G39:M39"/>
    <mergeCell ref="N39:Q39"/>
    <mergeCell ref="R39:U39"/>
    <mergeCell ref="V39:X39"/>
    <mergeCell ref="Y39:AA39"/>
    <mergeCell ref="B41:E41"/>
    <mergeCell ref="G41:M41"/>
    <mergeCell ref="N41:U41"/>
    <mergeCell ref="V41:X41"/>
    <mergeCell ref="Y41:AA41"/>
    <mergeCell ref="Y35:AA35"/>
    <mergeCell ref="G36:M36"/>
    <mergeCell ref="N36:Q36"/>
    <mergeCell ref="R36:U36"/>
    <mergeCell ref="V36:X36"/>
    <mergeCell ref="Y36:AA36"/>
    <mergeCell ref="B34:E39"/>
    <mergeCell ref="G34:M34"/>
    <mergeCell ref="N34:Q34"/>
    <mergeCell ref="R34:U34"/>
    <mergeCell ref="V34:X34"/>
    <mergeCell ref="Y34:AA34"/>
    <mergeCell ref="G35:M35"/>
    <mergeCell ref="N35:Q35"/>
    <mergeCell ref="R35:U35"/>
    <mergeCell ref="V35:X35"/>
    <mergeCell ref="G37:M37"/>
    <mergeCell ref="N37:Q37"/>
    <mergeCell ref="R37:U37"/>
    <mergeCell ref="V37:X37"/>
    <mergeCell ref="Y37:AA37"/>
    <mergeCell ref="G38:M38"/>
    <mergeCell ref="N38:Q38"/>
    <mergeCell ref="R38:U38"/>
    <mergeCell ref="V30:X30"/>
    <mergeCell ref="Y30:AA30"/>
    <mergeCell ref="G31:M31"/>
    <mergeCell ref="N31:Q31"/>
    <mergeCell ref="R31:U31"/>
    <mergeCell ref="V31:X31"/>
    <mergeCell ref="Y31:AA31"/>
    <mergeCell ref="B33:E33"/>
    <mergeCell ref="G33:M33"/>
    <mergeCell ref="N33:U33"/>
    <mergeCell ref="V33:X33"/>
    <mergeCell ref="Y33:AA33"/>
    <mergeCell ref="Y27:AA27"/>
    <mergeCell ref="G28:M28"/>
    <mergeCell ref="N28:Q28"/>
    <mergeCell ref="R28:U28"/>
    <mergeCell ref="V28:X28"/>
    <mergeCell ref="Y28:AA28"/>
    <mergeCell ref="B26:E31"/>
    <mergeCell ref="G26:M26"/>
    <mergeCell ref="N26:Q26"/>
    <mergeCell ref="R26:U26"/>
    <mergeCell ref="V26:X26"/>
    <mergeCell ref="Y26:AA26"/>
    <mergeCell ref="G27:M27"/>
    <mergeCell ref="N27:Q27"/>
    <mergeCell ref="R27:U27"/>
    <mergeCell ref="V27:X27"/>
    <mergeCell ref="G29:M29"/>
    <mergeCell ref="N29:Q29"/>
    <mergeCell ref="R29:U29"/>
    <mergeCell ref="V29:X29"/>
    <mergeCell ref="Y29:AA29"/>
    <mergeCell ref="G30:M30"/>
    <mergeCell ref="N30:Q30"/>
    <mergeCell ref="R30:U30"/>
    <mergeCell ref="AL22:AL23"/>
    <mergeCell ref="AM22:AM23"/>
    <mergeCell ref="AN22:AN23"/>
    <mergeCell ref="B25:E25"/>
    <mergeCell ref="G25:M25"/>
    <mergeCell ref="N25:U25"/>
    <mergeCell ref="V25:X25"/>
    <mergeCell ref="Y25:AA25"/>
    <mergeCell ref="AO20:AO21"/>
    <mergeCell ref="AI20:AI21"/>
    <mergeCell ref="AJ20:AJ21"/>
    <mergeCell ref="AK20:AK21"/>
    <mergeCell ref="AL20:AL21"/>
    <mergeCell ref="AM20:AM21"/>
    <mergeCell ref="AN20:AN21"/>
    <mergeCell ref="A22:A23"/>
    <mergeCell ref="B22:D23"/>
    <mergeCell ref="AC22:AE23"/>
    <mergeCell ref="AF22:AF23"/>
    <mergeCell ref="AG22:AG23"/>
    <mergeCell ref="AH22:AH23"/>
    <mergeCell ref="AI22:AI23"/>
    <mergeCell ref="AJ22:AJ23"/>
    <mergeCell ref="AK22:AK23"/>
    <mergeCell ref="A20:A21"/>
    <mergeCell ref="B20:D21"/>
    <mergeCell ref="Z20:AB21"/>
    <mergeCell ref="AF20:AF21"/>
    <mergeCell ref="AG20:AG21"/>
    <mergeCell ref="AH20:AH21"/>
    <mergeCell ref="AI18:AI19"/>
    <mergeCell ref="AJ18:AJ19"/>
    <mergeCell ref="AK18:AK19"/>
    <mergeCell ref="AL18:AL19"/>
    <mergeCell ref="AM18:AM19"/>
    <mergeCell ref="AN18:AN19"/>
    <mergeCell ref="A18:A19"/>
    <mergeCell ref="B18:D19"/>
    <mergeCell ref="W18:Y19"/>
    <mergeCell ref="AF18:AF19"/>
    <mergeCell ref="AG18:AG19"/>
    <mergeCell ref="AH18:AH19"/>
    <mergeCell ref="AI16:AI17"/>
    <mergeCell ref="AJ16:AJ17"/>
    <mergeCell ref="AK16:AK17"/>
    <mergeCell ref="AL16:AL17"/>
    <mergeCell ref="AM16:AM17"/>
    <mergeCell ref="AN16:AN17"/>
    <mergeCell ref="A16:A17"/>
    <mergeCell ref="B16:D17"/>
    <mergeCell ref="T16:V17"/>
    <mergeCell ref="AF16:AF17"/>
    <mergeCell ref="AG16:AG17"/>
    <mergeCell ref="AH16:AH17"/>
    <mergeCell ref="AI14:AI15"/>
    <mergeCell ref="AJ14:AJ15"/>
    <mergeCell ref="AK14:AK15"/>
    <mergeCell ref="AL14:AL15"/>
    <mergeCell ref="AM14:AM15"/>
    <mergeCell ref="AN14:AN15"/>
    <mergeCell ref="A14:A15"/>
    <mergeCell ref="B14:D15"/>
    <mergeCell ref="Q14:S15"/>
    <mergeCell ref="AF14:AF15"/>
    <mergeCell ref="AG14:AG15"/>
    <mergeCell ref="AH14:AH15"/>
    <mergeCell ref="AI12:AI13"/>
    <mergeCell ref="AJ12:AJ13"/>
    <mergeCell ref="AK12:AK13"/>
    <mergeCell ref="AL12:AL13"/>
    <mergeCell ref="AM12:AM13"/>
    <mergeCell ref="AN12:AN13"/>
    <mergeCell ref="A12:A13"/>
    <mergeCell ref="B12:D13"/>
    <mergeCell ref="N12:P13"/>
    <mergeCell ref="AF12:AF13"/>
    <mergeCell ref="AG12:AG13"/>
    <mergeCell ref="AH12:AH13"/>
    <mergeCell ref="AI10:AI11"/>
    <mergeCell ref="AJ10:AJ11"/>
    <mergeCell ref="AK10:AK11"/>
    <mergeCell ref="AL10:AL11"/>
    <mergeCell ref="AM10:AM11"/>
    <mergeCell ref="AN10:AN11"/>
    <mergeCell ref="A10:A11"/>
    <mergeCell ref="B10:D11"/>
    <mergeCell ref="K10:M11"/>
    <mergeCell ref="AF10:AF11"/>
    <mergeCell ref="AG10:AG11"/>
    <mergeCell ref="AH10:AH11"/>
    <mergeCell ref="AJ8:AJ9"/>
    <mergeCell ref="AK8:AK9"/>
    <mergeCell ref="AL8:AL9"/>
    <mergeCell ref="AM8:AM9"/>
    <mergeCell ref="AN8:AN9"/>
    <mergeCell ref="AO8:AO9"/>
    <mergeCell ref="AL6:AL7"/>
    <mergeCell ref="AM6:AM7"/>
    <mergeCell ref="AN6:AN7"/>
    <mergeCell ref="A8:A9"/>
    <mergeCell ref="B8:D9"/>
    <mergeCell ref="H8:J9"/>
    <mergeCell ref="AF8:AF9"/>
    <mergeCell ref="AG8:AG9"/>
    <mergeCell ref="AH8:AH9"/>
    <mergeCell ref="AI8:AI9"/>
    <mergeCell ref="AM4:AM5"/>
    <mergeCell ref="A6:A7"/>
    <mergeCell ref="B6:D7"/>
    <mergeCell ref="E6:G7"/>
    <mergeCell ref="AF6:AF7"/>
    <mergeCell ref="AG6:AG7"/>
    <mergeCell ref="AH6:AH7"/>
    <mergeCell ref="AI6:AI7"/>
    <mergeCell ref="AJ6:AJ7"/>
    <mergeCell ref="AK6:AK7"/>
    <mergeCell ref="AG4:AG5"/>
    <mergeCell ref="AH4:AH5"/>
    <mergeCell ref="AI4:AI5"/>
    <mergeCell ref="AJ4:AJ5"/>
    <mergeCell ref="AK4:AK5"/>
    <mergeCell ref="AL4:AL5"/>
    <mergeCell ref="Q4:S5"/>
    <mergeCell ref="T4:V5"/>
    <mergeCell ref="W4:Y5"/>
    <mergeCell ref="Z4:AB5"/>
    <mergeCell ref="AC4:AE5"/>
    <mergeCell ref="AF4:AF5"/>
    <mergeCell ref="B3:C3"/>
    <mergeCell ref="B4:D5"/>
    <mergeCell ref="E4:G5"/>
    <mergeCell ref="H4:J5"/>
    <mergeCell ref="K4:M5"/>
    <mergeCell ref="N4:P5"/>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G49"/>
  <sheetViews>
    <sheetView zoomScale="90" zoomScaleNormal="90" workbookViewId="0">
      <selection activeCell="A4" sqref="A4:AE48"/>
    </sheetView>
  </sheetViews>
  <sheetFormatPr defaultRowHeight="18" x14ac:dyDescent="0.45"/>
  <cols>
    <col min="1" max="51" width="4.09765625" customWidth="1"/>
  </cols>
  <sheetData>
    <row r="1" spans="1:33" ht="19.2" x14ac:dyDescent="0.2">
      <c r="B1" s="31" t="s">
        <v>241</v>
      </c>
      <c r="C1" s="32"/>
      <c r="D1" s="33"/>
      <c r="E1" s="33"/>
      <c r="F1" s="33"/>
      <c r="G1" s="33"/>
      <c r="H1" s="33"/>
      <c r="I1" s="33"/>
      <c r="J1" s="33"/>
      <c r="K1" s="33"/>
      <c r="L1" s="33"/>
      <c r="M1" s="33"/>
      <c r="N1" s="33"/>
      <c r="O1" s="33"/>
      <c r="P1" s="33"/>
      <c r="Q1" s="33"/>
      <c r="R1" s="33"/>
      <c r="S1" s="33"/>
      <c r="T1" s="33"/>
      <c r="U1" s="34"/>
      <c r="V1" s="34"/>
    </row>
    <row r="3" spans="1:33" ht="19.2" x14ac:dyDescent="0.2">
      <c r="B3" s="31"/>
      <c r="C3" s="32"/>
      <c r="D3" s="33"/>
      <c r="E3" s="33"/>
      <c r="F3" s="33"/>
      <c r="G3" s="33"/>
      <c r="H3" s="33"/>
      <c r="I3" s="33"/>
      <c r="J3" s="33"/>
      <c r="K3" s="33"/>
      <c r="L3" s="33"/>
      <c r="M3" s="33"/>
      <c r="N3" s="33"/>
      <c r="O3" s="33"/>
      <c r="P3" s="33"/>
      <c r="Q3" s="33"/>
      <c r="R3" s="33"/>
      <c r="S3" s="33"/>
      <c r="T3" s="33"/>
      <c r="U3" s="681" t="s">
        <v>18</v>
      </c>
      <c r="V3" s="681"/>
      <c r="W3" s="681"/>
      <c r="X3" s="681"/>
      <c r="Y3" s="681"/>
      <c r="Z3" s="681"/>
      <c r="AA3" s="681"/>
      <c r="AB3" s="681"/>
      <c r="AC3" s="681"/>
      <c r="AD3" s="681"/>
      <c r="AE3" s="681"/>
    </row>
    <row r="4" spans="1:33" ht="18.600000000000001" thickBot="1" x14ac:dyDescent="0.25">
      <c r="B4" s="35"/>
      <c r="C4" s="32"/>
      <c r="D4" s="33"/>
      <c r="E4" s="33"/>
      <c r="F4" s="33"/>
      <c r="G4" s="36"/>
      <c r="H4" s="37"/>
      <c r="I4" s="37"/>
      <c r="J4" s="37"/>
      <c r="K4" s="38"/>
      <c r="L4" s="38"/>
      <c r="M4" s="38"/>
      <c r="N4" s="33"/>
      <c r="O4" s="33"/>
      <c r="P4" s="33"/>
      <c r="Q4" s="33"/>
      <c r="R4" s="33"/>
      <c r="S4" s="33"/>
      <c r="T4" s="33"/>
      <c r="U4" s="33"/>
      <c r="V4" s="33"/>
      <c r="W4" s="33"/>
      <c r="X4" s="33"/>
      <c r="Y4" s="33"/>
      <c r="Z4" s="33"/>
      <c r="AA4" s="33"/>
      <c r="AB4" s="39"/>
      <c r="AC4" s="33"/>
      <c r="AD4" s="40" t="s">
        <v>19</v>
      </c>
      <c r="AE4" s="33"/>
    </row>
    <row r="5" spans="1:33" ht="18.75" customHeight="1" x14ac:dyDescent="0.45">
      <c r="B5" s="682" t="s">
        <v>37</v>
      </c>
      <c r="C5" s="683"/>
      <c r="D5" s="683"/>
      <c r="E5" s="686" t="str">
        <f>IF(B7="","",B7)</f>
        <v/>
      </c>
      <c r="F5" s="687"/>
      <c r="G5" s="688"/>
      <c r="H5" s="692" t="str">
        <f>IF(B9="","",B9)</f>
        <v/>
      </c>
      <c r="I5" s="687"/>
      <c r="J5" s="688"/>
      <c r="K5" s="692" t="str">
        <f>IF(B11="","",B11)</f>
        <v/>
      </c>
      <c r="L5" s="687"/>
      <c r="M5" s="688"/>
      <c r="N5" s="692" t="str">
        <f>IF(B13="","",B13)</f>
        <v/>
      </c>
      <c r="O5" s="687"/>
      <c r="P5" s="688"/>
      <c r="Q5" s="692">
        <f>B15</f>
        <v>0</v>
      </c>
      <c r="R5" s="687"/>
      <c r="S5" s="688"/>
      <c r="T5" s="692" t="str">
        <f>IF(B17="","",B17)</f>
        <v/>
      </c>
      <c r="U5" s="687"/>
      <c r="V5" s="688"/>
      <c r="W5" s="694" t="s">
        <v>8</v>
      </c>
      <c r="X5" s="674" t="s">
        <v>9</v>
      </c>
      <c r="Y5" s="674" t="s">
        <v>10</v>
      </c>
      <c r="Z5" s="674" t="s">
        <v>11</v>
      </c>
      <c r="AA5" s="674" t="s">
        <v>12</v>
      </c>
      <c r="AB5" s="674" t="s">
        <v>13</v>
      </c>
      <c r="AC5" s="676" t="s">
        <v>14</v>
      </c>
      <c r="AD5" s="678" t="s">
        <v>15</v>
      </c>
      <c r="AE5" s="36"/>
      <c r="AF5" s="665" t="s">
        <v>20</v>
      </c>
      <c r="AG5" s="665"/>
    </row>
    <row r="6" spans="1:33" ht="15" customHeight="1" thickBot="1" x14ac:dyDescent="0.5">
      <c r="B6" s="684"/>
      <c r="C6" s="685"/>
      <c r="D6" s="685"/>
      <c r="E6" s="689"/>
      <c r="F6" s="690"/>
      <c r="G6" s="691"/>
      <c r="H6" s="693"/>
      <c r="I6" s="690"/>
      <c r="J6" s="691"/>
      <c r="K6" s="693"/>
      <c r="L6" s="690"/>
      <c r="M6" s="691"/>
      <c r="N6" s="693"/>
      <c r="O6" s="690"/>
      <c r="P6" s="691"/>
      <c r="Q6" s="693"/>
      <c r="R6" s="690"/>
      <c r="S6" s="691"/>
      <c r="T6" s="693"/>
      <c r="U6" s="690"/>
      <c r="V6" s="691"/>
      <c r="W6" s="695"/>
      <c r="X6" s="675"/>
      <c r="Y6" s="675"/>
      <c r="Z6" s="675"/>
      <c r="AA6" s="675"/>
      <c r="AB6" s="675"/>
      <c r="AC6" s="677"/>
      <c r="AD6" s="679"/>
      <c r="AE6" s="36"/>
      <c r="AF6" s="3"/>
      <c r="AG6" s="41"/>
    </row>
    <row r="7" spans="1:33" ht="18" customHeight="1" x14ac:dyDescent="0.2">
      <c r="A7" s="30" t="s">
        <v>32</v>
      </c>
      <c r="B7" s="666"/>
      <c r="C7" s="667"/>
      <c r="D7" s="667"/>
      <c r="E7" s="668"/>
      <c r="F7" s="669"/>
      <c r="G7" s="670"/>
      <c r="H7" s="42"/>
      <c r="I7" s="43" t="str">
        <f>IF(H8="","",IF(H8=J8,"△",IF(H8&gt;=J8,"○","×")))</f>
        <v/>
      </c>
      <c r="J7" s="76"/>
      <c r="K7" s="42"/>
      <c r="L7" s="43" t="str">
        <f>IF(K8="","",IF(K8=M8,"△",IF(K8&gt;=M8,"○","×")))</f>
        <v/>
      </c>
      <c r="M7" s="44"/>
      <c r="N7" s="45"/>
      <c r="O7" s="43" t="str">
        <f>IF(N8="","",IF(N8=P8,"△",IF(N8&gt;=P8,"○","×")))</f>
        <v/>
      </c>
      <c r="P7" s="44"/>
      <c r="Q7" s="45"/>
      <c r="R7" s="43" t="str">
        <f>IF(Q8="","",IF(Q8=S8,"△",IF(Q8&gt;=S8,"○","×")))</f>
        <v/>
      </c>
      <c r="S7" s="44"/>
      <c r="T7" s="42"/>
      <c r="U7" s="43" t="str">
        <f>IF(T8="","",IF(T8=V8,"△",IF(T8&gt;=V8,"○","×")))</f>
        <v/>
      </c>
      <c r="V7" s="44"/>
      <c r="W7" s="672" t="str">
        <f>IF(AND($I7="",$L7="",$O7="",$U7="",$R7=""),"",COUNTIF($E7:$V7,"○"))</f>
        <v/>
      </c>
      <c r="X7" s="673" t="str">
        <f>IF(AND($I7="",$L7="",$O7="",$R7="",$U7=""),"",COUNTIF($E7:$V7,"△"))</f>
        <v/>
      </c>
      <c r="Y7" s="673" t="str">
        <f>IF(AND($I7="",$L7="",$O7="",$R7="",$U7=""),"",COUNTIF($E7:$V7,"×"))</f>
        <v/>
      </c>
      <c r="Z7" s="673" t="str">
        <f>IF(W7="","",(W7*3)+(X7*1))</f>
        <v/>
      </c>
      <c r="AA7" s="673" t="str">
        <f>IF(W7="","",SUM(H8,K8,N8,Q8,T8))</f>
        <v/>
      </c>
      <c r="AB7" s="673" t="str">
        <f>IF(W7="","",SUM(J8,M8,P8,S8,V8))</f>
        <v/>
      </c>
      <c r="AC7" s="673" t="str">
        <f>IF(W7="","",AA7-AB7)</f>
        <v/>
      </c>
      <c r="AD7" s="680" t="str">
        <f>IF(AE7="","",RANK(AE7,$AE7:$AE18,0))</f>
        <v/>
      </c>
      <c r="AE7" s="304" t="str">
        <f>IF(AC7="","",$Z7*100+$AC7*10+AA7)</f>
        <v/>
      </c>
      <c r="AF7" s="633"/>
      <c r="AG7" s="41"/>
    </row>
    <row r="8" spans="1:33" ht="18" customHeight="1" x14ac:dyDescent="0.2">
      <c r="A8" s="30" t="s">
        <v>34</v>
      </c>
      <c r="B8" s="651"/>
      <c r="C8" s="652"/>
      <c r="D8" s="652"/>
      <c r="E8" s="671"/>
      <c r="F8" s="654"/>
      <c r="G8" s="655"/>
      <c r="H8" s="46" t="str">
        <f>IF(G10="","",G10)</f>
        <v/>
      </c>
      <c r="I8" s="47" t="s">
        <v>16</v>
      </c>
      <c r="J8" s="48" t="str">
        <f>IF(E10="","",E10)</f>
        <v/>
      </c>
      <c r="K8" s="49" t="str">
        <f>IF(G12="","",G12)</f>
        <v/>
      </c>
      <c r="L8" s="50" t="s">
        <v>16</v>
      </c>
      <c r="M8" s="50" t="str">
        <f>IF(E12="","",E12)</f>
        <v/>
      </c>
      <c r="N8" s="49" t="str">
        <f>IF(G14="","",G14)</f>
        <v/>
      </c>
      <c r="O8" s="50" t="s">
        <v>185</v>
      </c>
      <c r="P8" s="51" t="str">
        <f>IF(E14="","",E14)</f>
        <v/>
      </c>
      <c r="Q8" s="49" t="str">
        <f>IF(G16="","",G16)</f>
        <v/>
      </c>
      <c r="R8" s="50" t="s">
        <v>185</v>
      </c>
      <c r="S8" s="51" t="str">
        <f>IF(E16="","",E16)</f>
        <v/>
      </c>
      <c r="T8" s="49" t="str">
        <f>IF(G18="","",G18)</f>
        <v/>
      </c>
      <c r="U8" s="50" t="s">
        <v>16</v>
      </c>
      <c r="V8" s="51" t="str">
        <f>IF(E18="","",E18)</f>
        <v/>
      </c>
      <c r="W8" s="656"/>
      <c r="X8" s="634"/>
      <c r="Y8" s="657"/>
      <c r="Z8" s="657"/>
      <c r="AA8" s="657"/>
      <c r="AB8" s="657"/>
      <c r="AC8" s="657"/>
      <c r="AD8" s="658"/>
      <c r="AE8" s="304"/>
      <c r="AF8" s="633"/>
      <c r="AG8" s="52" t="s">
        <v>21</v>
      </c>
    </row>
    <row r="9" spans="1:33" ht="18" customHeight="1" x14ac:dyDescent="0.2">
      <c r="A9" s="30" t="s">
        <v>33</v>
      </c>
      <c r="B9" s="638"/>
      <c r="C9" s="639"/>
      <c r="D9" s="639"/>
      <c r="E9" s="53"/>
      <c r="F9" s="54" t="str">
        <f>IF(E10="","",IF(E10=G10,"△",IF(E10&gt;=G10,"○","×")))</f>
        <v/>
      </c>
      <c r="G9" s="55"/>
      <c r="H9" s="642"/>
      <c r="I9" s="643"/>
      <c r="J9" s="644"/>
      <c r="K9" s="56"/>
      <c r="L9" s="57" t="str">
        <f>IF(K10="","",IF(K10=M10,"△",IF(K10&gt;=M10,"○","×")))</f>
        <v/>
      </c>
      <c r="M9" s="58"/>
      <c r="N9" s="56"/>
      <c r="O9" s="57" t="str">
        <f>IF(N10="","",IF(N10=P10,"△",IF(N10&gt;=P10,"○","×")))</f>
        <v/>
      </c>
      <c r="P9" s="58"/>
      <c r="Q9" s="56"/>
      <c r="R9" s="57" t="str">
        <f>IF(Q10="","",IF(Q10=S10,"△",IF(Q10&gt;=S10,"○","×")))</f>
        <v/>
      </c>
      <c r="S9" s="58"/>
      <c r="T9" s="56"/>
      <c r="U9" s="57" t="str">
        <f>IF(T10="","",IF(T10=V10,"△",IF(T10&gt;=V10,"○","×")))</f>
        <v/>
      </c>
      <c r="V9" s="59"/>
      <c r="W9" s="648" t="str">
        <f>IF(AND($F9="",$I9="",$L9="",$O9="",$U9="",$R9=""),"",COUNTIF($E9:$V9,"○"))</f>
        <v/>
      </c>
      <c r="X9" s="634" t="str">
        <f>IF(AND($F9="",$I9="",$L9="",$O9="",$R9="",$U9=""),"",COUNTIF($E9:$V9,"△"))</f>
        <v/>
      </c>
      <c r="Y9" s="634" t="str">
        <f>IF(AND($F9="",$I9="",$L9="",$O9="",$R9="",$U9=""),"",COUNTIF($E9:$V9,"×"))</f>
        <v/>
      </c>
      <c r="Z9" s="634" t="str">
        <f>IF(W9="","",(W9*3)+(X9*1))</f>
        <v/>
      </c>
      <c r="AA9" s="634" t="str">
        <f>IF(W9="","",SUM(E10,H10,K10,N10,Q10,T10))</f>
        <v/>
      </c>
      <c r="AB9" s="634" t="str">
        <f>IF(W9="","",SUM(G10,J10,M10,P10,S10,V10))</f>
        <v/>
      </c>
      <c r="AC9" s="634" t="str">
        <f>IF(W9="","",AA9-AB9)</f>
        <v/>
      </c>
      <c r="AD9" s="636" t="str">
        <f>IF(AE9="","",RANK(AE9,$AE7:$AE18,0))</f>
        <v/>
      </c>
      <c r="AE9" s="304" t="str">
        <f>IF(AC9="","",$Z9*100+$AC9*10+AA9)</f>
        <v/>
      </c>
      <c r="AF9" s="633"/>
      <c r="AG9" s="41"/>
    </row>
    <row r="10" spans="1:33" ht="18" customHeight="1" x14ac:dyDescent="0.2">
      <c r="A10" s="30" t="s">
        <v>34</v>
      </c>
      <c r="B10" s="651"/>
      <c r="C10" s="652"/>
      <c r="D10" s="652"/>
      <c r="E10" s="60"/>
      <c r="F10" s="61" t="s">
        <v>185</v>
      </c>
      <c r="G10" s="62"/>
      <c r="H10" s="653"/>
      <c r="I10" s="654"/>
      <c r="J10" s="655"/>
      <c r="K10" s="46" t="str">
        <f>IF(J12="","",J12)</f>
        <v/>
      </c>
      <c r="L10" s="47" t="s">
        <v>16</v>
      </c>
      <c r="M10" s="47" t="str">
        <f>IF(H12="","",H12)</f>
        <v/>
      </c>
      <c r="N10" s="49" t="str">
        <f>IF(J14="","",J14)</f>
        <v/>
      </c>
      <c r="O10" s="50" t="s">
        <v>16</v>
      </c>
      <c r="P10" s="50" t="str">
        <f>IF(H14="","",H14)</f>
        <v/>
      </c>
      <c r="Q10" s="49" t="str">
        <f>IF(J16="","",J16)</f>
        <v/>
      </c>
      <c r="R10" s="50" t="s">
        <v>16</v>
      </c>
      <c r="S10" s="50" t="str">
        <f>IF(H16="","",H16)</f>
        <v/>
      </c>
      <c r="T10" s="49" t="str">
        <f>IF(J18="","",J18)</f>
        <v/>
      </c>
      <c r="U10" s="50" t="s">
        <v>186</v>
      </c>
      <c r="V10" s="51" t="str">
        <f>IF(H18="","",H18)</f>
        <v/>
      </c>
      <c r="W10" s="656"/>
      <c r="X10" s="634"/>
      <c r="Y10" s="634"/>
      <c r="Z10" s="657"/>
      <c r="AA10" s="657"/>
      <c r="AB10" s="657"/>
      <c r="AC10" s="657"/>
      <c r="AD10" s="636"/>
      <c r="AE10" s="304"/>
      <c r="AF10" s="633"/>
      <c r="AG10" s="52" t="s">
        <v>21</v>
      </c>
    </row>
    <row r="11" spans="1:33" ht="18" customHeight="1" x14ac:dyDescent="0.2">
      <c r="A11" s="30" t="s">
        <v>32</v>
      </c>
      <c r="B11" s="638"/>
      <c r="C11" s="639"/>
      <c r="D11" s="639"/>
      <c r="E11" s="53"/>
      <c r="F11" s="54" t="str">
        <f>IF(E12="","",IF(E12=G12,"△",IF(E12&gt;=G12,"○","×")))</f>
        <v/>
      </c>
      <c r="G11" s="55"/>
      <c r="H11" s="63"/>
      <c r="I11" s="54" t="str">
        <f>IF(H12="","",IF(H12=J12,"△",IF(H12&gt;=J12,"○","×")))</f>
        <v/>
      </c>
      <c r="J11" s="55"/>
      <c r="K11" s="659"/>
      <c r="L11" s="660"/>
      <c r="M11" s="661"/>
      <c r="N11" s="162"/>
      <c r="O11" s="163" t="str">
        <f>IF(N12="","",IF(N12=P12,"△",IF(N12&gt;=P12,"○","×")))</f>
        <v/>
      </c>
      <c r="P11" s="164"/>
      <c r="Q11" s="56"/>
      <c r="R11" s="57" t="str">
        <f>IF(Q12="","",IF(Q12=S12,"△",IF(Q12&gt;=S12,"○","×")))</f>
        <v/>
      </c>
      <c r="S11" s="58"/>
      <c r="T11" s="56"/>
      <c r="U11" s="57" t="str">
        <f>IF(T12="","",IF(T12=V12,"△",IF(T12&gt;=V12,"○","×")))</f>
        <v/>
      </c>
      <c r="V11" s="59"/>
      <c r="W11" s="648" t="str">
        <f>IF(AND($F11="",$I11="",$L11="",$O11="",$U11="",$R11=""),"",COUNTIF($E11:$V11,"○"))</f>
        <v/>
      </c>
      <c r="X11" s="634" t="str">
        <f>IF(AND($F11="",$I11="",$L11="",$O11="",$R11="",$U11=""),"",COUNTIF($E11:$V11,"△"))</f>
        <v/>
      </c>
      <c r="Y11" s="634" t="str">
        <f>IF(AND($F11="",$I11="",$L11="",$O11="",$R11="",$U11=""),"",COUNTIF($E11:$V11,"×"))</f>
        <v/>
      </c>
      <c r="Z11" s="634" t="str">
        <f>IF(W11="","",(W11*3)+(X11*1))</f>
        <v/>
      </c>
      <c r="AA11" s="634" t="str">
        <f>IF(W11="","",SUM(E12,H12,K12,N12,Q12,T12))</f>
        <v/>
      </c>
      <c r="AB11" s="634" t="str">
        <f>IF(W11="","",SUM(G12,J12,M12,P12,S12,V12))</f>
        <v/>
      </c>
      <c r="AC11" s="634" t="str">
        <f>IF(W11="","",AA11-AB11)</f>
        <v/>
      </c>
      <c r="AD11" s="636" t="str">
        <f>IF(AE11="","",RANK(AE11,$AE7:$AE18,0))</f>
        <v/>
      </c>
      <c r="AE11" s="304" t="str">
        <f>IF(AC11="","",$Z11*100+$AC11*10+AA11)</f>
        <v/>
      </c>
      <c r="AF11" s="633"/>
      <c r="AG11" s="41"/>
    </row>
    <row r="12" spans="1:33" ht="18" customHeight="1" x14ac:dyDescent="0.2">
      <c r="A12" s="30" t="s">
        <v>35</v>
      </c>
      <c r="B12" s="651"/>
      <c r="C12" s="652"/>
      <c r="D12" s="652"/>
      <c r="E12" s="60"/>
      <c r="F12" s="61" t="s">
        <v>187</v>
      </c>
      <c r="G12" s="62"/>
      <c r="H12" s="64"/>
      <c r="I12" s="61" t="s">
        <v>16</v>
      </c>
      <c r="J12" s="62"/>
      <c r="K12" s="662"/>
      <c r="L12" s="663"/>
      <c r="M12" s="664"/>
      <c r="N12" s="165" t="str">
        <f>IF(M14="","",M14)</f>
        <v/>
      </c>
      <c r="O12" s="166" t="s">
        <v>16</v>
      </c>
      <c r="P12" s="166" t="str">
        <f>IF(K14="","",K14)</f>
        <v/>
      </c>
      <c r="Q12" s="46" t="str">
        <f>IF(M16="","",M16)</f>
        <v/>
      </c>
      <c r="R12" s="47" t="s">
        <v>185</v>
      </c>
      <c r="S12" s="47" t="str">
        <f>IF(K16="","",K16)</f>
        <v/>
      </c>
      <c r="T12" s="49" t="str">
        <f>IF(M18="","",M18)</f>
        <v/>
      </c>
      <c r="U12" s="50" t="s">
        <v>16</v>
      </c>
      <c r="V12" s="51" t="str">
        <f>IF(K18="","",K18)</f>
        <v/>
      </c>
      <c r="W12" s="656"/>
      <c r="X12" s="634"/>
      <c r="Y12" s="634"/>
      <c r="Z12" s="657"/>
      <c r="AA12" s="657"/>
      <c r="AB12" s="657"/>
      <c r="AC12" s="657"/>
      <c r="AD12" s="658"/>
      <c r="AE12" s="304"/>
      <c r="AF12" s="633"/>
      <c r="AG12" s="52" t="s">
        <v>21</v>
      </c>
    </row>
    <row r="13" spans="1:33" ht="18" customHeight="1" x14ac:dyDescent="0.2">
      <c r="A13" s="30" t="s">
        <v>33</v>
      </c>
      <c r="B13" s="638"/>
      <c r="C13" s="639"/>
      <c r="D13" s="639"/>
      <c r="E13" s="65"/>
      <c r="F13" s="66" t="str">
        <f>IF(E14="","",IF(E14=G14,"△",IF(E14&gt;=G14,"○","×")))</f>
        <v/>
      </c>
      <c r="G13" s="67"/>
      <c r="H13" s="68"/>
      <c r="I13" s="66" t="str">
        <f>IF(H14="","",IF(H14=J14,"△",IF(H14&gt;=J14,"○","×")))</f>
        <v/>
      </c>
      <c r="J13" s="67"/>
      <c r="K13" s="167"/>
      <c r="L13" s="168" t="str">
        <f>IF(K14="","",IF(K14=M14,"△",IF(K14&gt;=M14,"○","×")))</f>
        <v/>
      </c>
      <c r="M13" s="169"/>
      <c r="N13" s="659"/>
      <c r="O13" s="660"/>
      <c r="P13" s="661"/>
      <c r="Q13" s="56"/>
      <c r="R13" s="57" t="str">
        <f>IF(Q14="","",IF(Q14=S14,"△",IF(Q14&gt;=S14,"○","×")))</f>
        <v/>
      </c>
      <c r="S13" s="58"/>
      <c r="T13" s="56"/>
      <c r="U13" s="57" t="str">
        <f>IF(T14="","",IF(T14=V14,"△",IF(T14&gt;=V14,"○","×")))</f>
        <v/>
      </c>
      <c r="V13" s="59"/>
      <c r="W13" s="648" t="str">
        <f>IF(AND($F13="",$I13="",$L13="",$O13="",$U13="",$R13=""),"",COUNTIF($E13:$V13,"○"))</f>
        <v/>
      </c>
      <c r="X13" s="634" t="str">
        <f>IF(AND($F13="",$I13="",$L13="",$O13="",$R13="",$U13=""),"",COUNTIF($E13:$V13,"△"))</f>
        <v/>
      </c>
      <c r="Y13" s="634" t="str">
        <f>IF(AND($F13="",$I13="",$L13="",$O13="",$R13="",$U13=""),"",COUNTIF($E13:$V13,"×"))</f>
        <v/>
      </c>
      <c r="Z13" s="634" t="str">
        <f>IF(W13="","",(W13*3)+(X13*1))</f>
        <v/>
      </c>
      <c r="AA13" s="634" t="str">
        <f>IF(W13="","",SUM(E14,H14,K14,N14,Q14,T14))</f>
        <v/>
      </c>
      <c r="AB13" s="634" t="str">
        <f>IF(W13="","",SUM(G14,J14,M14,P14,S14,V14))</f>
        <v/>
      </c>
      <c r="AC13" s="634" t="str">
        <f>IF(W13="","",AA13-AB13)</f>
        <v/>
      </c>
      <c r="AD13" s="636" t="str">
        <f>IF(AE13="","",RANK(AE13,$AE7:$AE18,0))</f>
        <v/>
      </c>
      <c r="AE13" s="304" t="str">
        <f>IF(AC13="","",$Z13*100+$AC13*10+AA13)</f>
        <v/>
      </c>
      <c r="AF13" s="633"/>
      <c r="AG13" s="41"/>
    </row>
    <row r="14" spans="1:33" ht="18" customHeight="1" x14ac:dyDescent="0.2">
      <c r="A14" s="30" t="s">
        <v>35</v>
      </c>
      <c r="B14" s="651"/>
      <c r="C14" s="652"/>
      <c r="D14" s="652"/>
      <c r="E14" s="60"/>
      <c r="F14" s="61" t="s">
        <v>16</v>
      </c>
      <c r="G14" s="62"/>
      <c r="H14" s="64"/>
      <c r="I14" s="61" t="s">
        <v>16</v>
      </c>
      <c r="J14" s="62"/>
      <c r="K14" s="171"/>
      <c r="L14" s="170" t="s">
        <v>16</v>
      </c>
      <c r="M14" s="172"/>
      <c r="N14" s="662"/>
      <c r="O14" s="663"/>
      <c r="P14" s="664"/>
      <c r="Q14" s="46" t="str">
        <f>IF(P16="","",P16)</f>
        <v/>
      </c>
      <c r="R14" s="47" t="s">
        <v>16</v>
      </c>
      <c r="S14" s="47" t="str">
        <f>IF(N16="","",N16)</f>
        <v/>
      </c>
      <c r="T14" s="46" t="str">
        <f>IF(P18="","",P18)</f>
        <v/>
      </c>
      <c r="U14" s="47" t="s">
        <v>16</v>
      </c>
      <c r="V14" s="48" t="str">
        <f>IF(N18="","",N18)</f>
        <v/>
      </c>
      <c r="W14" s="656"/>
      <c r="X14" s="634"/>
      <c r="Y14" s="634"/>
      <c r="Z14" s="657"/>
      <c r="AA14" s="657"/>
      <c r="AB14" s="657"/>
      <c r="AC14" s="657"/>
      <c r="AD14" s="658"/>
      <c r="AE14" s="304"/>
      <c r="AF14" s="633"/>
      <c r="AG14" s="52" t="s">
        <v>21</v>
      </c>
    </row>
    <row r="15" spans="1:33" ht="18" customHeight="1" x14ac:dyDescent="0.2">
      <c r="A15" s="30" t="s">
        <v>32</v>
      </c>
      <c r="B15" s="638"/>
      <c r="C15" s="639"/>
      <c r="D15" s="639"/>
      <c r="E15" s="65"/>
      <c r="F15" s="66" t="str">
        <f>IF(E16="","",IF(E16=G16,"△",IF(E16&gt;=G16,"○","×")))</f>
        <v/>
      </c>
      <c r="G15" s="67"/>
      <c r="H15" s="68"/>
      <c r="I15" s="66" t="str">
        <f>IF(H16="","",IF(H16=J16,"△",IF(H16&gt;=J16,"○","×")))</f>
        <v/>
      </c>
      <c r="J15" s="67"/>
      <c r="K15" s="68"/>
      <c r="L15" s="66" t="str">
        <f>IF(K16="","",IF(K16=M16,"△",IF(K16&gt;=M16,"○","×")))</f>
        <v/>
      </c>
      <c r="M15" s="67"/>
      <c r="N15" s="68"/>
      <c r="O15" s="66" t="str">
        <f>IF(N16="","",IF(N16=P16,"△",IF(N16&gt;=P16,"○","×")))</f>
        <v/>
      </c>
      <c r="P15" s="67"/>
      <c r="Q15" s="642"/>
      <c r="R15" s="643"/>
      <c r="S15" s="644"/>
      <c r="T15" s="56"/>
      <c r="U15" s="57" t="str">
        <f>IF(T16="","",IF(T16=V16,"△",IF(T16&gt;=V16,"○","×")))</f>
        <v/>
      </c>
      <c r="V15" s="59"/>
      <c r="W15" s="648" t="str">
        <f>IF(AND($F15="",$I15="",$L15="",$O15="",$U15="",$R15=""),"",COUNTIF($E15:$V15,"○"))</f>
        <v/>
      </c>
      <c r="X15" s="634" t="str">
        <f>IF(AND($F15="",$I15="",$L15="",$O15="",$R15="",$U15=""),"",COUNTIF($E15:$V15,"△"))</f>
        <v/>
      </c>
      <c r="Y15" s="634" t="str">
        <f>IF(AND($F15="",$I15="",$L15="",$O15="",$R15="",$U15=""),"",COUNTIF($E15:$V15,"×"))</f>
        <v/>
      </c>
      <c r="Z15" s="634" t="str">
        <f>IF(W15="","",(W15*3)+(X15*1))</f>
        <v/>
      </c>
      <c r="AA15" s="634" t="str">
        <f>IF(W15="","",SUM(E16,H16,K16,N16,Q16,T16))</f>
        <v/>
      </c>
      <c r="AB15" s="634" t="str">
        <f>IF(W15="","",SUM(G16,J16,M16,P16,S16,V16))</f>
        <v/>
      </c>
      <c r="AC15" s="634" t="str">
        <f>IF(W15="","",AA15-AB15)</f>
        <v/>
      </c>
      <c r="AD15" s="636" t="str">
        <f>IF(AE15="","",RANK(AE15,$AE7:$AE18,0))</f>
        <v/>
      </c>
      <c r="AE15" s="304" t="str">
        <f>IF(AC15="","",$Z15*100+$AC15*10+AA15)</f>
        <v/>
      </c>
      <c r="AF15" s="633"/>
      <c r="AG15" s="41"/>
    </row>
    <row r="16" spans="1:33" ht="18" customHeight="1" x14ac:dyDescent="0.2">
      <c r="A16" s="30" t="s">
        <v>36</v>
      </c>
      <c r="B16" s="651"/>
      <c r="C16" s="652"/>
      <c r="D16" s="652"/>
      <c r="E16" s="60"/>
      <c r="F16" s="61" t="s">
        <v>16</v>
      </c>
      <c r="G16" s="62"/>
      <c r="H16" s="64"/>
      <c r="I16" s="61" t="s">
        <v>16</v>
      </c>
      <c r="J16" s="62"/>
      <c r="K16" s="64"/>
      <c r="L16" s="61" t="s">
        <v>16</v>
      </c>
      <c r="M16" s="62"/>
      <c r="N16" s="64"/>
      <c r="O16" s="61" t="s">
        <v>16</v>
      </c>
      <c r="P16" s="62"/>
      <c r="Q16" s="653"/>
      <c r="R16" s="654"/>
      <c r="S16" s="655"/>
      <c r="T16" s="46" t="str">
        <f>IF(S18="","",S18)</f>
        <v/>
      </c>
      <c r="U16" s="47" t="s">
        <v>16</v>
      </c>
      <c r="V16" s="48" t="str">
        <f>IF(Q18="","",Q18)</f>
        <v/>
      </c>
      <c r="W16" s="656"/>
      <c r="X16" s="634"/>
      <c r="Y16" s="634"/>
      <c r="Z16" s="657"/>
      <c r="AA16" s="657"/>
      <c r="AB16" s="657"/>
      <c r="AC16" s="657"/>
      <c r="AD16" s="658"/>
      <c r="AE16" s="304"/>
      <c r="AF16" s="633"/>
      <c r="AG16" s="52" t="s">
        <v>21</v>
      </c>
    </row>
    <row r="17" spans="1:33" ht="18" customHeight="1" x14ac:dyDescent="0.2">
      <c r="A17" s="30" t="s">
        <v>33</v>
      </c>
      <c r="B17" s="638"/>
      <c r="C17" s="639"/>
      <c r="D17" s="639"/>
      <c r="E17" s="65"/>
      <c r="F17" s="66" t="str">
        <f>IF(E18="","",IF(E18=G18,"△",IF(E18&gt;=G18,"○","×")))</f>
        <v/>
      </c>
      <c r="G17" s="67"/>
      <c r="H17" s="68"/>
      <c r="I17" s="66" t="str">
        <f>IF(H18="","",IF(H18=J18,"△",IF(H18&gt;=J18,"○","×")))</f>
        <v/>
      </c>
      <c r="J17" s="67"/>
      <c r="K17" s="68"/>
      <c r="L17" s="66" t="str">
        <f>IF(K18="","",IF(K18=M18,"△",IF(K18&gt;=M18,"○","×")))</f>
        <v/>
      </c>
      <c r="M17" s="67"/>
      <c r="N17" s="68"/>
      <c r="O17" s="66" t="str">
        <f>IF(N18="","",IF(N18=P18,"△",IF(N18&gt;=P18,"○","×")))</f>
        <v/>
      </c>
      <c r="P17" s="67"/>
      <c r="Q17" s="68"/>
      <c r="R17" s="66" t="str">
        <f>IF(Q18="","",IF(Q18=S18,"△",IF(Q18&gt;=S18,"○","×")))</f>
        <v/>
      </c>
      <c r="S17" s="67"/>
      <c r="T17" s="642"/>
      <c r="U17" s="643"/>
      <c r="V17" s="644"/>
      <c r="W17" s="648" t="str">
        <f>IF(AND($F17="",$I17="",$L17="",$O17="",$U17="",$R17=""),"",COUNTIF($E17:$V17,"○"))</f>
        <v/>
      </c>
      <c r="X17" s="634" t="str">
        <f>IF(AND($F17="",$I17="",$L17="",$O17="",$R17="",$U17=""),"",COUNTIF($E17:$V17,"△"))</f>
        <v/>
      </c>
      <c r="Y17" s="634" t="str">
        <f>IF(AND($F17="",$I17="",$L17="",$O17="",$R17="",$U17=""),"",COUNTIF($E17:$V17,"×"))</f>
        <v/>
      </c>
      <c r="Z17" s="634" t="str">
        <f>IF(W17="","",(W17*3)+(X17*1))</f>
        <v/>
      </c>
      <c r="AA17" s="634" t="str">
        <f>IF(W17="","",SUM(E18,H18,K18,N18,Q18,T18))</f>
        <v/>
      </c>
      <c r="AB17" s="634" t="str">
        <f>IF(W17="","",SUM(G18,J18,M18,P18,S18,V18))</f>
        <v/>
      </c>
      <c r="AC17" s="634" t="str">
        <f>IF(W17="","",AA17-AB17)</f>
        <v/>
      </c>
      <c r="AD17" s="636" t="str">
        <f>IF(AE17="","",RANK(AE17,$AE7:$AE18,0))</f>
        <v/>
      </c>
      <c r="AE17" s="304" t="str">
        <f>IF(AC17="","",$Z17*100+$AC17*10+AA17)</f>
        <v/>
      </c>
      <c r="AF17" s="633"/>
      <c r="AG17" s="52"/>
    </row>
    <row r="18" spans="1:33" ht="18" customHeight="1" thickBot="1" x14ac:dyDescent="0.25">
      <c r="A18" s="30" t="s">
        <v>36</v>
      </c>
      <c r="B18" s="640"/>
      <c r="C18" s="641"/>
      <c r="D18" s="641"/>
      <c r="E18" s="69"/>
      <c r="F18" s="70" t="s">
        <v>16</v>
      </c>
      <c r="G18" s="71"/>
      <c r="H18" s="72"/>
      <c r="I18" s="70" t="s">
        <v>16</v>
      </c>
      <c r="J18" s="71"/>
      <c r="K18" s="72"/>
      <c r="L18" s="70" t="s">
        <v>16</v>
      </c>
      <c r="M18" s="71"/>
      <c r="N18" s="72"/>
      <c r="O18" s="70" t="s">
        <v>188</v>
      </c>
      <c r="P18" s="71"/>
      <c r="Q18" s="72"/>
      <c r="R18" s="70" t="s">
        <v>16</v>
      </c>
      <c r="S18" s="71"/>
      <c r="T18" s="645"/>
      <c r="U18" s="646"/>
      <c r="V18" s="647"/>
      <c r="W18" s="649"/>
      <c r="X18" s="650"/>
      <c r="Y18" s="650"/>
      <c r="Z18" s="635"/>
      <c r="AA18" s="635"/>
      <c r="AB18" s="635"/>
      <c r="AC18" s="635"/>
      <c r="AD18" s="637"/>
      <c r="AE18" s="304"/>
      <c r="AF18" s="633"/>
      <c r="AG18" s="52" t="s">
        <v>21</v>
      </c>
    </row>
    <row r="19" spans="1:33" ht="18.600000000000001" thickBot="1" x14ac:dyDescent="0.25">
      <c r="B19" s="33"/>
      <c r="C19" s="32"/>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6"/>
      <c r="AE19" s="33"/>
    </row>
    <row r="20" spans="1:33" ht="35.1" customHeight="1" thickBot="1" x14ac:dyDescent="0.5">
      <c r="B20" s="531" t="s">
        <v>178</v>
      </c>
      <c r="C20" s="532"/>
      <c r="D20" s="532"/>
      <c r="E20" s="533"/>
      <c r="F20" s="185"/>
      <c r="G20" s="577" t="s">
        <v>22</v>
      </c>
      <c r="H20" s="577"/>
      <c r="I20" s="577"/>
      <c r="J20" s="577"/>
      <c r="K20" s="577"/>
      <c r="L20" s="577"/>
      <c r="M20" s="577"/>
      <c r="N20" s="578" t="s">
        <v>23</v>
      </c>
      <c r="O20" s="578"/>
      <c r="P20" s="578"/>
      <c r="Q20" s="578"/>
      <c r="R20" s="578"/>
      <c r="S20" s="578"/>
      <c r="T20" s="578"/>
      <c r="U20" s="578"/>
      <c r="V20" s="538" t="s">
        <v>24</v>
      </c>
      <c r="W20" s="539"/>
      <c r="X20" s="540"/>
      <c r="Y20" s="538" t="s">
        <v>25</v>
      </c>
      <c r="Z20" s="539"/>
      <c r="AA20" s="541"/>
      <c r="AB20" s="73"/>
      <c r="AC20" s="73"/>
      <c r="AD20" s="73"/>
      <c r="AE20" s="33"/>
    </row>
    <row r="21" spans="1:33" ht="35.1" customHeight="1" x14ac:dyDescent="0.45">
      <c r="B21" s="579" t="s">
        <v>215</v>
      </c>
      <c r="C21" s="580"/>
      <c r="D21" s="580"/>
      <c r="E21" s="581"/>
      <c r="F21" s="186">
        <v>1</v>
      </c>
      <c r="G21" s="343" t="s">
        <v>26</v>
      </c>
      <c r="H21" s="343"/>
      <c r="I21" s="343"/>
      <c r="J21" s="343"/>
      <c r="K21" s="343"/>
      <c r="L21" s="343"/>
      <c r="M21" s="343"/>
      <c r="N21" s="591">
        <f>B7</f>
        <v>0</v>
      </c>
      <c r="O21" s="592"/>
      <c r="P21" s="592"/>
      <c r="Q21" s="631"/>
      <c r="R21" s="591">
        <f>B15</f>
        <v>0</v>
      </c>
      <c r="S21" s="592"/>
      <c r="T21" s="592"/>
      <c r="U21" s="631"/>
      <c r="V21" s="588"/>
      <c r="W21" s="589"/>
      <c r="X21" s="590"/>
      <c r="Y21" s="589"/>
      <c r="Z21" s="589"/>
      <c r="AA21" s="632"/>
      <c r="AB21" s="73"/>
      <c r="AC21" s="73"/>
      <c r="AD21" s="73"/>
      <c r="AE21" s="73"/>
    </row>
    <row r="22" spans="1:33" ht="35.1" customHeight="1" x14ac:dyDescent="0.45">
      <c r="B22" s="582"/>
      <c r="C22" s="583"/>
      <c r="D22" s="583"/>
      <c r="E22" s="584"/>
      <c r="F22" s="189">
        <v>2</v>
      </c>
      <c r="G22" s="313" t="s">
        <v>182</v>
      </c>
      <c r="H22" s="313"/>
      <c r="I22" s="313"/>
      <c r="J22" s="313"/>
      <c r="K22" s="313"/>
      <c r="L22" s="313"/>
      <c r="M22" s="313"/>
      <c r="N22" s="606"/>
      <c r="O22" s="607"/>
      <c r="P22" s="607"/>
      <c r="Q22" s="608"/>
      <c r="R22" s="606"/>
      <c r="S22" s="607"/>
      <c r="T22" s="607"/>
      <c r="U22" s="608"/>
      <c r="V22" s="525"/>
      <c r="W22" s="526"/>
      <c r="X22" s="527"/>
      <c r="Y22" s="526"/>
      <c r="Z22" s="526"/>
      <c r="AA22" s="618"/>
      <c r="AB22" s="73"/>
      <c r="AC22" s="73"/>
      <c r="AD22" s="73"/>
      <c r="AE22" s="73"/>
    </row>
    <row r="23" spans="1:33" ht="35.1" customHeight="1" x14ac:dyDescent="0.45">
      <c r="B23" s="582"/>
      <c r="C23" s="583"/>
      <c r="D23" s="583"/>
      <c r="E23" s="584"/>
      <c r="F23" s="190">
        <v>3</v>
      </c>
      <c r="G23" s="313" t="s">
        <v>183</v>
      </c>
      <c r="H23" s="313"/>
      <c r="I23" s="313"/>
      <c r="J23" s="313"/>
      <c r="K23" s="313"/>
      <c r="L23" s="313"/>
      <c r="M23" s="313"/>
      <c r="N23" s="606"/>
      <c r="O23" s="607"/>
      <c r="P23" s="607"/>
      <c r="Q23" s="608"/>
      <c r="R23" s="606"/>
      <c r="S23" s="607"/>
      <c r="T23" s="607"/>
      <c r="U23" s="608"/>
      <c r="V23" s="525"/>
      <c r="W23" s="526"/>
      <c r="X23" s="527"/>
      <c r="Y23" s="526"/>
      <c r="Z23" s="526"/>
      <c r="AA23" s="618"/>
      <c r="AB23" s="73"/>
      <c r="AC23" s="73"/>
      <c r="AD23" s="73"/>
      <c r="AE23" s="73"/>
    </row>
    <row r="24" spans="1:33" ht="35.1" customHeight="1" thickBot="1" x14ac:dyDescent="0.5">
      <c r="B24" s="582"/>
      <c r="C24" s="583"/>
      <c r="D24" s="583"/>
      <c r="E24" s="584"/>
      <c r="F24" s="189"/>
      <c r="G24" s="313"/>
      <c r="H24" s="313"/>
      <c r="I24" s="313"/>
      <c r="J24" s="313"/>
      <c r="K24" s="313"/>
      <c r="L24" s="313"/>
      <c r="M24" s="313"/>
      <c r="N24" s="606"/>
      <c r="O24" s="607"/>
      <c r="P24" s="607"/>
      <c r="Q24" s="608"/>
      <c r="R24" s="628"/>
      <c r="S24" s="629"/>
      <c r="T24" s="629"/>
      <c r="U24" s="630"/>
      <c r="V24" s="525"/>
      <c r="W24" s="526"/>
      <c r="X24" s="527"/>
      <c r="Y24" s="526"/>
      <c r="Z24" s="526"/>
      <c r="AA24" s="618"/>
      <c r="AB24" s="73"/>
      <c r="AC24" s="73"/>
      <c r="AD24" s="73"/>
      <c r="AE24" s="73"/>
    </row>
    <row r="25" spans="1:33" ht="35.1" customHeight="1" thickBot="1" x14ac:dyDescent="0.5">
      <c r="B25" s="531" t="s">
        <v>179</v>
      </c>
      <c r="C25" s="532"/>
      <c r="D25" s="532"/>
      <c r="E25" s="533"/>
      <c r="F25" s="191"/>
      <c r="G25" s="577" t="s">
        <v>22</v>
      </c>
      <c r="H25" s="577"/>
      <c r="I25" s="577"/>
      <c r="J25" s="577"/>
      <c r="K25" s="577"/>
      <c r="L25" s="577"/>
      <c r="M25" s="577"/>
      <c r="N25" s="578" t="s">
        <v>23</v>
      </c>
      <c r="O25" s="578"/>
      <c r="P25" s="578"/>
      <c r="Q25" s="578"/>
      <c r="R25" s="578"/>
      <c r="S25" s="578"/>
      <c r="T25" s="578"/>
      <c r="U25" s="578"/>
      <c r="V25" s="538" t="s">
        <v>24</v>
      </c>
      <c r="W25" s="539"/>
      <c r="X25" s="540"/>
      <c r="Y25" s="538" t="s">
        <v>25</v>
      </c>
      <c r="Z25" s="539"/>
      <c r="AA25" s="541"/>
      <c r="AB25" s="33"/>
      <c r="AC25" s="33"/>
      <c r="AD25" s="36"/>
      <c r="AE25" s="33"/>
    </row>
    <row r="26" spans="1:33" ht="35.1" customHeight="1" x14ac:dyDescent="0.45">
      <c r="B26" s="579" t="s">
        <v>215</v>
      </c>
      <c r="C26" s="580"/>
      <c r="D26" s="580"/>
      <c r="E26" s="581"/>
      <c r="F26" s="192">
        <v>1</v>
      </c>
      <c r="G26" s="343" t="s">
        <v>26</v>
      </c>
      <c r="H26" s="343"/>
      <c r="I26" s="343"/>
      <c r="J26" s="343"/>
      <c r="K26" s="343"/>
      <c r="L26" s="343"/>
      <c r="M26" s="343"/>
      <c r="N26" s="525"/>
      <c r="O26" s="526"/>
      <c r="P26" s="526"/>
      <c r="Q26" s="527"/>
      <c r="R26" s="606"/>
      <c r="S26" s="607"/>
      <c r="T26" s="607"/>
      <c r="U26" s="608"/>
      <c r="V26" s="525"/>
      <c r="W26" s="526"/>
      <c r="X26" s="527"/>
      <c r="Y26" s="526"/>
      <c r="Z26" s="526"/>
      <c r="AA26" s="618"/>
      <c r="AB26" s="33"/>
      <c r="AC26" s="33"/>
      <c r="AD26" s="36"/>
      <c r="AE26" s="36"/>
      <c r="AF26" s="36"/>
    </row>
    <row r="27" spans="1:33" ht="35.1" customHeight="1" x14ac:dyDescent="0.45">
      <c r="B27" s="582"/>
      <c r="C27" s="583"/>
      <c r="D27" s="583"/>
      <c r="E27" s="584"/>
      <c r="F27" s="193">
        <v>2</v>
      </c>
      <c r="G27" s="313" t="s">
        <v>27</v>
      </c>
      <c r="H27" s="313"/>
      <c r="I27" s="313"/>
      <c r="J27" s="313"/>
      <c r="K27" s="313"/>
      <c r="L27" s="313"/>
      <c r="M27" s="313"/>
      <c r="N27" s="525"/>
      <c r="O27" s="526"/>
      <c r="P27" s="526"/>
      <c r="Q27" s="527"/>
      <c r="R27" s="606"/>
      <c r="S27" s="607"/>
      <c r="T27" s="607"/>
      <c r="U27" s="608"/>
      <c r="V27" s="525"/>
      <c r="W27" s="526"/>
      <c r="X27" s="527"/>
      <c r="Y27" s="526"/>
      <c r="Z27" s="526"/>
      <c r="AA27" s="618"/>
      <c r="AB27" s="74"/>
      <c r="AC27" s="75"/>
      <c r="AD27" s="75"/>
      <c r="AE27" s="33"/>
    </row>
    <row r="28" spans="1:33" ht="35.1" customHeight="1" x14ac:dyDescent="0.45">
      <c r="B28" s="582"/>
      <c r="C28" s="583"/>
      <c r="D28" s="583"/>
      <c r="E28" s="584"/>
      <c r="F28" s="193">
        <v>3</v>
      </c>
      <c r="G28" s="313" t="s">
        <v>28</v>
      </c>
      <c r="H28" s="313"/>
      <c r="I28" s="313"/>
      <c r="J28" s="313"/>
      <c r="K28" s="313"/>
      <c r="L28" s="313"/>
      <c r="M28" s="313"/>
      <c r="N28" s="525"/>
      <c r="O28" s="526"/>
      <c r="P28" s="526"/>
      <c r="Q28" s="527"/>
      <c r="R28" s="606"/>
      <c r="S28" s="607"/>
      <c r="T28" s="607"/>
      <c r="U28" s="608"/>
      <c r="V28" s="525"/>
      <c r="W28" s="526"/>
      <c r="X28" s="527"/>
      <c r="Y28" s="526"/>
      <c r="Z28" s="526"/>
      <c r="AA28" s="618"/>
      <c r="AB28" s="74"/>
      <c r="AC28" s="75"/>
      <c r="AD28" s="75"/>
      <c r="AE28" s="33"/>
    </row>
    <row r="29" spans="1:33" ht="35.1" customHeight="1" x14ac:dyDescent="0.45">
      <c r="B29" s="582"/>
      <c r="C29" s="583"/>
      <c r="D29" s="583"/>
      <c r="E29" s="584"/>
      <c r="F29" s="193">
        <v>4</v>
      </c>
      <c r="G29" s="313" t="s">
        <v>29</v>
      </c>
      <c r="H29" s="313"/>
      <c r="I29" s="313"/>
      <c r="J29" s="313"/>
      <c r="K29" s="313"/>
      <c r="L29" s="313"/>
      <c r="M29" s="313"/>
      <c r="N29" s="525"/>
      <c r="O29" s="526"/>
      <c r="P29" s="526"/>
      <c r="Q29" s="527"/>
      <c r="R29" s="606"/>
      <c r="S29" s="607"/>
      <c r="T29" s="607"/>
      <c r="U29" s="608"/>
      <c r="V29" s="525"/>
      <c r="W29" s="526"/>
      <c r="X29" s="527"/>
      <c r="Y29" s="526"/>
      <c r="Z29" s="526"/>
      <c r="AA29" s="618"/>
      <c r="AB29" s="74"/>
      <c r="AC29" s="75"/>
      <c r="AD29" s="75"/>
      <c r="AE29" s="33"/>
    </row>
    <row r="30" spans="1:33" ht="35.1" customHeight="1" x14ac:dyDescent="0.45">
      <c r="B30" s="582"/>
      <c r="C30" s="583"/>
      <c r="D30" s="583"/>
      <c r="E30" s="584"/>
      <c r="F30" s="193">
        <v>5</v>
      </c>
      <c r="G30" s="314" t="s">
        <v>30</v>
      </c>
      <c r="H30" s="315"/>
      <c r="I30" s="315"/>
      <c r="J30" s="315"/>
      <c r="K30" s="315"/>
      <c r="L30" s="315"/>
      <c r="M30" s="316"/>
      <c r="N30" s="625"/>
      <c r="O30" s="626"/>
      <c r="P30" s="626"/>
      <c r="Q30" s="627"/>
      <c r="R30" s="525"/>
      <c r="S30" s="526"/>
      <c r="T30" s="526"/>
      <c r="U30" s="527"/>
      <c r="V30" s="525"/>
      <c r="W30" s="526"/>
      <c r="X30" s="527"/>
      <c r="Y30" s="526"/>
      <c r="Z30" s="526"/>
      <c r="AA30" s="618"/>
      <c r="AB30" s="74"/>
      <c r="AC30" s="75"/>
      <c r="AD30" s="75"/>
      <c r="AE30" s="33"/>
    </row>
    <row r="31" spans="1:33" ht="35.1" customHeight="1" thickBot="1" x14ac:dyDescent="0.5">
      <c r="B31" s="187"/>
      <c r="C31" s="108"/>
      <c r="D31" s="108"/>
      <c r="E31" s="188"/>
      <c r="F31" s="193">
        <v>6</v>
      </c>
      <c r="G31" s="314" t="s">
        <v>184</v>
      </c>
      <c r="H31" s="315"/>
      <c r="I31" s="315"/>
      <c r="J31" s="315"/>
      <c r="K31" s="315"/>
      <c r="L31" s="315"/>
      <c r="M31" s="316"/>
      <c r="N31" s="619"/>
      <c r="O31" s="620"/>
      <c r="P31" s="620"/>
      <c r="Q31" s="621"/>
      <c r="R31" s="622"/>
      <c r="S31" s="623"/>
      <c r="T31" s="623"/>
      <c r="U31" s="624"/>
      <c r="V31" s="525"/>
      <c r="W31" s="526"/>
      <c r="X31" s="527"/>
      <c r="Y31" s="526"/>
      <c r="Z31" s="526"/>
      <c r="AA31" s="618"/>
      <c r="AB31" s="74"/>
      <c r="AC31" s="75"/>
      <c r="AD31" s="75"/>
      <c r="AE31" s="33"/>
    </row>
    <row r="32" spans="1:33" ht="35.1" customHeight="1" thickBot="1" x14ac:dyDescent="0.5">
      <c r="B32" s="531" t="s">
        <v>180</v>
      </c>
      <c r="C32" s="532"/>
      <c r="D32" s="532"/>
      <c r="E32" s="533"/>
      <c r="F32" s="185"/>
      <c r="G32" s="577" t="s">
        <v>22</v>
      </c>
      <c r="H32" s="577"/>
      <c r="I32" s="577"/>
      <c r="J32" s="577"/>
      <c r="K32" s="577"/>
      <c r="L32" s="577"/>
      <c r="M32" s="577"/>
      <c r="N32" s="578" t="s">
        <v>23</v>
      </c>
      <c r="O32" s="578"/>
      <c r="P32" s="578"/>
      <c r="Q32" s="578"/>
      <c r="R32" s="578"/>
      <c r="S32" s="578"/>
      <c r="T32" s="578"/>
      <c r="U32" s="578"/>
      <c r="V32" s="538" t="s">
        <v>24</v>
      </c>
      <c r="W32" s="539"/>
      <c r="X32" s="540"/>
      <c r="Y32" s="538" t="s">
        <v>25</v>
      </c>
      <c r="Z32" s="539"/>
      <c r="AA32" s="541"/>
      <c r="AB32" s="74"/>
      <c r="AC32" s="75"/>
      <c r="AD32" s="75"/>
      <c r="AE32" s="33"/>
    </row>
    <row r="33" spans="2:31" ht="35.1" customHeight="1" x14ac:dyDescent="0.45">
      <c r="B33" s="579" t="s">
        <v>215</v>
      </c>
      <c r="C33" s="580"/>
      <c r="D33" s="580"/>
      <c r="E33" s="581"/>
      <c r="F33" s="192"/>
      <c r="G33" s="343"/>
      <c r="H33" s="343"/>
      <c r="I33" s="343"/>
      <c r="J33" s="343"/>
      <c r="K33" s="343"/>
      <c r="L33" s="343"/>
      <c r="M33" s="343"/>
      <c r="N33" s="606"/>
      <c r="O33" s="607"/>
      <c r="P33" s="607"/>
      <c r="Q33" s="608"/>
      <c r="R33" s="606"/>
      <c r="S33" s="607"/>
      <c r="T33" s="607"/>
      <c r="U33" s="608"/>
      <c r="V33" s="588"/>
      <c r="W33" s="589"/>
      <c r="X33" s="590"/>
      <c r="Y33" s="591"/>
      <c r="Z33" s="592"/>
      <c r="AA33" s="593"/>
      <c r="AB33" s="74"/>
      <c r="AC33" s="75"/>
      <c r="AD33" s="75"/>
      <c r="AE33" s="33"/>
    </row>
    <row r="34" spans="2:31" ht="35.1" customHeight="1" x14ac:dyDescent="0.45">
      <c r="B34" s="582"/>
      <c r="C34" s="583"/>
      <c r="D34" s="583"/>
      <c r="E34" s="584"/>
      <c r="F34" s="193"/>
      <c r="G34" s="313"/>
      <c r="H34" s="313"/>
      <c r="I34" s="313"/>
      <c r="J34" s="313"/>
      <c r="K34" s="313"/>
      <c r="L34" s="313"/>
      <c r="M34" s="313"/>
      <c r="N34" s="525"/>
      <c r="O34" s="526"/>
      <c r="P34" s="526"/>
      <c r="Q34" s="527"/>
      <c r="R34" s="596"/>
      <c r="S34" s="596"/>
      <c r="T34" s="596"/>
      <c r="U34" s="596"/>
      <c r="V34" s="525"/>
      <c r="W34" s="526"/>
      <c r="X34" s="527"/>
      <c r="Y34" s="597"/>
      <c r="Z34" s="597"/>
      <c r="AA34" s="598"/>
      <c r="AB34" s="74"/>
      <c r="AC34" s="75"/>
      <c r="AD34" s="75"/>
      <c r="AE34" s="33"/>
    </row>
    <row r="35" spans="2:31" ht="35.1" customHeight="1" thickBot="1" x14ac:dyDescent="0.5">
      <c r="B35" s="609"/>
      <c r="C35" s="610"/>
      <c r="D35" s="610"/>
      <c r="E35" s="611"/>
      <c r="F35" s="194"/>
      <c r="G35" s="314"/>
      <c r="H35" s="315"/>
      <c r="I35" s="315"/>
      <c r="J35" s="315"/>
      <c r="K35" s="315"/>
      <c r="L35" s="315"/>
      <c r="M35" s="316"/>
      <c r="N35" s="612"/>
      <c r="O35" s="613"/>
      <c r="P35" s="613"/>
      <c r="Q35" s="614"/>
      <c r="R35" s="615"/>
      <c r="S35" s="616"/>
      <c r="T35" s="616"/>
      <c r="U35" s="617"/>
      <c r="V35" s="525"/>
      <c r="W35" s="526"/>
      <c r="X35" s="527"/>
      <c r="Y35" s="528"/>
      <c r="Z35" s="529"/>
      <c r="AA35" s="530"/>
      <c r="AB35" s="74"/>
      <c r="AC35" s="75"/>
      <c r="AD35" s="75"/>
      <c r="AE35" s="33"/>
    </row>
    <row r="36" spans="2:31" ht="35.1" customHeight="1" thickBot="1" x14ac:dyDescent="0.5">
      <c r="B36" s="531" t="s">
        <v>181</v>
      </c>
      <c r="C36" s="532"/>
      <c r="D36" s="532"/>
      <c r="E36" s="533"/>
      <c r="F36" s="185"/>
      <c r="G36" s="577" t="s">
        <v>22</v>
      </c>
      <c r="H36" s="577"/>
      <c r="I36" s="577"/>
      <c r="J36" s="577"/>
      <c r="K36" s="577"/>
      <c r="L36" s="577"/>
      <c r="M36" s="577"/>
      <c r="N36" s="578" t="s">
        <v>23</v>
      </c>
      <c r="O36" s="578"/>
      <c r="P36" s="578"/>
      <c r="Q36" s="578"/>
      <c r="R36" s="578"/>
      <c r="S36" s="578"/>
      <c r="T36" s="578"/>
      <c r="U36" s="578"/>
      <c r="V36" s="538" t="s">
        <v>24</v>
      </c>
      <c r="W36" s="539"/>
      <c r="X36" s="540"/>
      <c r="Y36" s="538" t="s">
        <v>25</v>
      </c>
      <c r="Z36" s="539"/>
      <c r="AA36" s="541"/>
      <c r="AB36" s="159"/>
      <c r="AC36" s="159"/>
      <c r="AD36" s="75"/>
      <c r="AE36" s="33"/>
    </row>
    <row r="37" spans="2:31" ht="35.1" customHeight="1" x14ac:dyDescent="0.45">
      <c r="B37" s="579" t="s">
        <v>215</v>
      </c>
      <c r="C37" s="580"/>
      <c r="D37" s="580"/>
      <c r="E37" s="581"/>
      <c r="F37" s="195">
        <v>1</v>
      </c>
      <c r="G37" s="343" t="s">
        <v>26</v>
      </c>
      <c r="H37" s="343"/>
      <c r="I37" s="343"/>
      <c r="J37" s="343"/>
      <c r="K37" s="343"/>
      <c r="L37" s="343"/>
      <c r="M37" s="343"/>
      <c r="N37" s="585"/>
      <c r="O37" s="586"/>
      <c r="P37" s="586"/>
      <c r="Q37" s="587"/>
      <c r="R37" s="588"/>
      <c r="S37" s="589"/>
      <c r="T37" s="589"/>
      <c r="U37" s="590"/>
      <c r="V37" s="588"/>
      <c r="W37" s="589"/>
      <c r="X37" s="590"/>
      <c r="Y37" s="591"/>
      <c r="Z37" s="592"/>
      <c r="AA37" s="593"/>
      <c r="AB37" s="159"/>
      <c r="AC37" s="159"/>
      <c r="AD37" s="75"/>
      <c r="AE37" s="33"/>
    </row>
    <row r="38" spans="2:31" ht="35.1" customHeight="1" x14ac:dyDescent="0.45">
      <c r="B38" s="582"/>
      <c r="C38" s="583"/>
      <c r="D38" s="583"/>
      <c r="E38" s="584"/>
      <c r="F38" s="190">
        <v>1</v>
      </c>
      <c r="G38" s="313" t="s">
        <v>27</v>
      </c>
      <c r="H38" s="313"/>
      <c r="I38" s="313"/>
      <c r="J38" s="313"/>
      <c r="K38" s="313"/>
      <c r="L38" s="313"/>
      <c r="M38" s="313"/>
      <c r="N38" s="594"/>
      <c r="O38" s="595"/>
      <c r="P38" s="595"/>
      <c r="Q38" s="595"/>
      <c r="R38" s="596"/>
      <c r="S38" s="596"/>
      <c r="T38" s="596"/>
      <c r="U38" s="596"/>
      <c r="V38" s="525"/>
      <c r="W38" s="526"/>
      <c r="X38" s="527"/>
      <c r="Y38" s="597"/>
      <c r="Z38" s="597"/>
      <c r="AA38" s="598"/>
      <c r="AB38" s="159"/>
      <c r="AC38" s="159"/>
      <c r="AD38" s="75"/>
      <c r="AE38" s="33"/>
    </row>
    <row r="39" spans="2:31" ht="35.1" customHeight="1" x14ac:dyDescent="0.45">
      <c r="B39" s="582"/>
      <c r="C39" s="583"/>
      <c r="D39" s="583"/>
      <c r="E39" s="584"/>
      <c r="F39" s="196"/>
      <c r="G39" s="313" t="s">
        <v>28</v>
      </c>
      <c r="H39" s="313"/>
      <c r="I39" s="313"/>
      <c r="J39" s="313"/>
      <c r="K39" s="313"/>
      <c r="L39" s="313"/>
      <c r="M39" s="313"/>
      <c r="N39" s="525"/>
      <c r="O39" s="526"/>
      <c r="P39" s="526"/>
      <c r="Q39" s="527"/>
      <c r="R39" s="606"/>
      <c r="S39" s="607"/>
      <c r="T39" s="607"/>
      <c r="U39" s="608"/>
      <c r="V39" s="525"/>
      <c r="W39" s="526"/>
      <c r="X39" s="527"/>
      <c r="Y39" s="528"/>
      <c r="Z39" s="529"/>
      <c r="AA39" s="530"/>
      <c r="AB39" s="159"/>
      <c r="AC39" s="159"/>
      <c r="AD39" s="75"/>
      <c r="AE39" s="33"/>
    </row>
    <row r="40" spans="2:31" ht="35.1" customHeight="1" thickBot="1" x14ac:dyDescent="0.5">
      <c r="B40" s="582"/>
      <c r="C40" s="583"/>
      <c r="D40" s="583"/>
      <c r="E40" s="584"/>
      <c r="F40" s="197">
        <v>2</v>
      </c>
      <c r="G40" s="313" t="s">
        <v>29</v>
      </c>
      <c r="H40" s="313"/>
      <c r="I40" s="313"/>
      <c r="J40" s="313"/>
      <c r="K40" s="313"/>
      <c r="L40" s="313"/>
      <c r="M40" s="313"/>
      <c r="N40" s="599"/>
      <c r="O40" s="600"/>
      <c r="P40" s="600"/>
      <c r="Q40" s="601"/>
      <c r="R40" s="599"/>
      <c r="S40" s="600"/>
      <c r="T40" s="600"/>
      <c r="U40" s="601"/>
      <c r="V40" s="602"/>
      <c r="W40" s="603"/>
      <c r="X40" s="604"/>
      <c r="Y40" s="603"/>
      <c r="Z40" s="603"/>
      <c r="AA40" s="605"/>
      <c r="AB40" s="159"/>
      <c r="AC40" s="159"/>
      <c r="AD40" s="75"/>
      <c r="AE40" s="33"/>
    </row>
    <row r="41" spans="2:31" ht="35.1" customHeight="1" thickBot="1" x14ac:dyDescent="0.5">
      <c r="B41" s="531" t="s">
        <v>181</v>
      </c>
      <c r="C41" s="532"/>
      <c r="D41" s="532"/>
      <c r="E41" s="533"/>
      <c r="F41" s="185"/>
      <c r="G41" s="534" t="s">
        <v>22</v>
      </c>
      <c r="H41" s="532"/>
      <c r="I41" s="532"/>
      <c r="J41" s="532"/>
      <c r="K41" s="532"/>
      <c r="L41" s="532"/>
      <c r="M41" s="533"/>
      <c r="N41" s="535" t="s">
        <v>23</v>
      </c>
      <c r="O41" s="536"/>
      <c r="P41" s="536"/>
      <c r="Q41" s="536"/>
      <c r="R41" s="536"/>
      <c r="S41" s="536"/>
      <c r="T41" s="536"/>
      <c r="U41" s="537"/>
      <c r="V41" s="538" t="s">
        <v>24</v>
      </c>
      <c r="W41" s="539"/>
      <c r="X41" s="540"/>
      <c r="Y41" s="538" t="s">
        <v>25</v>
      </c>
      <c r="Z41" s="539"/>
      <c r="AA41" s="541"/>
    </row>
    <row r="42" spans="2:31" ht="35.1" customHeight="1" x14ac:dyDescent="0.45">
      <c r="B42" s="552" t="s">
        <v>215</v>
      </c>
      <c r="C42" s="553"/>
      <c r="D42" s="553"/>
      <c r="E42" s="554"/>
      <c r="F42" s="198">
        <v>1</v>
      </c>
      <c r="G42" s="343" t="s">
        <v>26</v>
      </c>
      <c r="H42" s="343"/>
      <c r="I42" s="343"/>
      <c r="J42" s="343"/>
      <c r="K42" s="343"/>
      <c r="L42" s="343"/>
      <c r="M42" s="343"/>
      <c r="N42" s="542"/>
      <c r="O42" s="543"/>
      <c r="P42" s="543"/>
      <c r="Q42" s="544"/>
      <c r="R42" s="545"/>
      <c r="S42" s="546"/>
      <c r="T42" s="546"/>
      <c r="U42" s="547"/>
      <c r="V42" s="548"/>
      <c r="W42" s="549"/>
      <c r="X42" s="550"/>
      <c r="Y42" s="548"/>
      <c r="Z42" s="549"/>
      <c r="AA42" s="551"/>
    </row>
    <row r="43" spans="2:31" ht="35.1" customHeight="1" x14ac:dyDescent="0.45">
      <c r="B43" s="555"/>
      <c r="C43" s="556"/>
      <c r="D43" s="556"/>
      <c r="E43" s="557"/>
      <c r="F43" s="199">
        <v>2</v>
      </c>
      <c r="G43" s="313" t="s">
        <v>27</v>
      </c>
      <c r="H43" s="313"/>
      <c r="I43" s="313"/>
      <c r="J43" s="313"/>
      <c r="K43" s="313"/>
      <c r="L43" s="313"/>
      <c r="M43" s="313"/>
      <c r="N43" s="561"/>
      <c r="O43" s="562"/>
      <c r="P43" s="562"/>
      <c r="Q43" s="563"/>
      <c r="R43" s="564"/>
      <c r="S43" s="565"/>
      <c r="T43" s="565"/>
      <c r="U43" s="566"/>
      <c r="V43" s="567"/>
      <c r="W43" s="568"/>
      <c r="X43" s="569"/>
      <c r="Y43" s="567"/>
      <c r="Z43" s="568"/>
      <c r="AA43" s="570"/>
    </row>
    <row r="44" spans="2:31" ht="35.1" customHeight="1" x14ac:dyDescent="0.45">
      <c r="B44" s="555"/>
      <c r="C44" s="556"/>
      <c r="D44" s="556"/>
      <c r="E44" s="557"/>
      <c r="F44" s="200">
        <v>3</v>
      </c>
      <c r="G44" s="313" t="s">
        <v>28</v>
      </c>
      <c r="H44" s="313"/>
      <c r="I44" s="313"/>
      <c r="J44" s="313"/>
      <c r="K44" s="313"/>
      <c r="L44" s="313"/>
      <c r="M44" s="313"/>
      <c r="N44" s="571"/>
      <c r="O44" s="572"/>
      <c r="P44" s="572"/>
      <c r="Q44" s="572"/>
      <c r="R44" s="573"/>
      <c r="S44" s="573"/>
      <c r="T44" s="573"/>
      <c r="U44" s="573"/>
      <c r="V44" s="567"/>
      <c r="W44" s="568"/>
      <c r="X44" s="569"/>
      <c r="Y44" s="574"/>
      <c r="Z44" s="574"/>
      <c r="AA44" s="575"/>
    </row>
    <row r="45" spans="2:31" ht="35.1" customHeight="1" x14ac:dyDescent="0.45">
      <c r="B45" s="555"/>
      <c r="C45" s="556"/>
      <c r="D45" s="556"/>
      <c r="E45" s="557"/>
      <c r="F45" s="200">
        <v>4</v>
      </c>
      <c r="G45" s="313" t="s">
        <v>29</v>
      </c>
      <c r="H45" s="313"/>
      <c r="I45" s="313"/>
      <c r="J45" s="313"/>
      <c r="K45" s="313"/>
      <c r="L45" s="313"/>
      <c r="M45" s="313"/>
      <c r="N45" s="571"/>
      <c r="O45" s="572"/>
      <c r="P45" s="572"/>
      <c r="Q45" s="572"/>
      <c r="R45" s="573"/>
      <c r="S45" s="573"/>
      <c r="T45" s="573"/>
      <c r="U45" s="573"/>
      <c r="V45" s="567"/>
      <c r="W45" s="568"/>
      <c r="X45" s="569"/>
      <c r="Y45" s="574"/>
      <c r="Z45" s="574"/>
      <c r="AA45" s="575"/>
    </row>
    <row r="46" spans="2:31" ht="35.1" customHeight="1" thickBot="1" x14ac:dyDescent="0.5">
      <c r="B46" s="558"/>
      <c r="C46" s="559"/>
      <c r="D46" s="559"/>
      <c r="E46" s="560"/>
      <c r="F46" s="201">
        <v>5</v>
      </c>
      <c r="G46" s="576"/>
      <c r="H46" s="576"/>
      <c r="I46" s="576"/>
      <c r="J46" s="576"/>
      <c r="K46" s="576"/>
      <c r="L46" s="576"/>
      <c r="M46" s="576"/>
      <c r="N46" s="696"/>
      <c r="O46" s="697"/>
      <c r="P46" s="697"/>
      <c r="Q46" s="697"/>
      <c r="R46" s="698"/>
      <c r="S46" s="698"/>
      <c r="T46" s="698"/>
      <c r="U46" s="698"/>
      <c r="V46" s="699"/>
      <c r="W46" s="700"/>
      <c r="X46" s="701"/>
      <c r="Y46" s="702"/>
      <c r="Z46" s="702"/>
      <c r="AA46" s="703"/>
    </row>
    <row r="47" spans="2:31" ht="35.1" customHeight="1" x14ac:dyDescent="0.45">
      <c r="B47" s="1"/>
      <c r="C47" s="1"/>
      <c r="D47" s="1"/>
      <c r="E47" s="1"/>
      <c r="F47" s="1"/>
      <c r="G47" s="1"/>
      <c r="H47" s="1"/>
      <c r="I47" s="1"/>
      <c r="J47" s="1"/>
      <c r="K47" s="1"/>
      <c r="L47" s="1"/>
      <c r="M47" s="1"/>
      <c r="N47" s="1"/>
      <c r="O47" s="1"/>
      <c r="P47" s="1"/>
      <c r="Q47" s="1"/>
      <c r="R47" s="1"/>
      <c r="S47" s="1"/>
      <c r="T47" s="1"/>
      <c r="U47" s="1"/>
      <c r="V47" s="1"/>
      <c r="W47" s="1"/>
      <c r="X47" s="1"/>
      <c r="Y47" s="1"/>
      <c r="Z47" s="1"/>
      <c r="AA47" s="1"/>
    </row>
    <row r="48" spans="2:31" ht="35.1" customHeight="1" x14ac:dyDescent="0.45">
      <c r="B48" s="1"/>
      <c r="C48" s="1"/>
      <c r="D48" s="1"/>
      <c r="E48" s="1"/>
      <c r="F48" s="1"/>
      <c r="G48" s="1"/>
      <c r="H48" s="1"/>
      <c r="I48" s="1"/>
      <c r="J48" s="1"/>
      <c r="K48" s="1"/>
      <c r="L48" s="1"/>
      <c r="M48" s="1"/>
      <c r="N48" s="1"/>
      <c r="O48" s="1"/>
      <c r="P48" s="1"/>
      <c r="Q48" s="1"/>
      <c r="R48" s="1"/>
      <c r="S48" s="1"/>
      <c r="T48" s="1"/>
      <c r="U48" s="1"/>
      <c r="V48" s="1"/>
      <c r="W48" s="1"/>
      <c r="X48" s="1"/>
      <c r="Y48" s="1"/>
      <c r="Z48" s="1"/>
      <c r="AA48" s="1"/>
    </row>
    <row r="49" spans="2:27" ht="35.1" customHeight="1" x14ac:dyDescent="0.45">
      <c r="B49" s="1"/>
      <c r="C49" s="1"/>
      <c r="D49" s="1"/>
      <c r="E49" s="1"/>
      <c r="F49" s="1"/>
      <c r="G49" s="1"/>
      <c r="H49" s="1"/>
      <c r="I49" s="1"/>
      <c r="J49" s="1"/>
      <c r="K49" s="1"/>
      <c r="L49" s="1"/>
      <c r="M49" s="1"/>
      <c r="N49" s="1"/>
      <c r="O49" s="1"/>
      <c r="P49" s="1"/>
      <c r="Q49" s="1"/>
      <c r="R49" s="1"/>
      <c r="S49" s="1"/>
      <c r="T49" s="1"/>
      <c r="U49" s="1"/>
      <c r="V49" s="1"/>
      <c r="W49" s="1"/>
      <c r="X49" s="1"/>
      <c r="Y49" s="1"/>
      <c r="Z49" s="1"/>
      <c r="AA49" s="1"/>
    </row>
  </sheetData>
  <mergeCells count="229">
    <mergeCell ref="N46:Q46"/>
    <mergeCell ref="R46:U46"/>
    <mergeCell ref="V46:X46"/>
    <mergeCell ref="Y46:AA46"/>
    <mergeCell ref="G45:M45"/>
    <mergeCell ref="N45:Q45"/>
    <mergeCell ref="R45:U45"/>
    <mergeCell ref="V45:X45"/>
    <mergeCell ref="Y45:AA45"/>
    <mergeCell ref="U3:AE3"/>
    <mergeCell ref="B5:D6"/>
    <mergeCell ref="E5:G6"/>
    <mergeCell ref="H5:J6"/>
    <mergeCell ref="K5:M6"/>
    <mergeCell ref="N5:P6"/>
    <mergeCell ref="Q5:S6"/>
    <mergeCell ref="T5:V6"/>
    <mergeCell ref="W5:W6"/>
    <mergeCell ref="X5:X6"/>
    <mergeCell ref="AF5:AG5"/>
    <mergeCell ref="B7:D8"/>
    <mergeCell ref="E7:G8"/>
    <mergeCell ref="W7:W8"/>
    <mergeCell ref="X7:X8"/>
    <mergeCell ref="Y7:Y8"/>
    <mergeCell ref="Z7:Z8"/>
    <mergeCell ref="AA7:AA8"/>
    <mergeCell ref="AB7:AB8"/>
    <mergeCell ref="AC7:AC8"/>
    <mergeCell ref="Y5:Y6"/>
    <mergeCell ref="Z5:Z6"/>
    <mergeCell ref="AA5:AA6"/>
    <mergeCell ref="AB5:AB6"/>
    <mergeCell ref="AC5:AC6"/>
    <mergeCell ref="AD5:AD6"/>
    <mergeCell ref="AD7:AD8"/>
    <mergeCell ref="AE7:AE8"/>
    <mergeCell ref="AF7:AF8"/>
    <mergeCell ref="AF9:AF10"/>
    <mergeCell ref="B11:D12"/>
    <mergeCell ref="K11:M12"/>
    <mergeCell ref="W11:W12"/>
    <mergeCell ref="X11:X12"/>
    <mergeCell ref="Y11:Y12"/>
    <mergeCell ref="AF11:AF12"/>
    <mergeCell ref="Z11:Z12"/>
    <mergeCell ref="AA11:AA12"/>
    <mergeCell ref="AB11:AB12"/>
    <mergeCell ref="AC11:AC12"/>
    <mergeCell ref="AD11:AD12"/>
    <mergeCell ref="AE11:AE12"/>
    <mergeCell ref="B9:D10"/>
    <mergeCell ref="H9:J10"/>
    <mergeCell ref="W9:W10"/>
    <mergeCell ref="X9:X10"/>
    <mergeCell ref="Y9:Y10"/>
    <mergeCell ref="Z9:Z10"/>
    <mergeCell ref="AA9:AA10"/>
    <mergeCell ref="AB9:AB10"/>
    <mergeCell ref="AC9:AC10"/>
    <mergeCell ref="AD9:AD10"/>
    <mergeCell ref="AE9:AE10"/>
    <mergeCell ref="AF13:AF14"/>
    <mergeCell ref="B15:D16"/>
    <mergeCell ref="Q15:S16"/>
    <mergeCell ref="W15:W16"/>
    <mergeCell ref="X15:X16"/>
    <mergeCell ref="Y15:Y16"/>
    <mergeCell ref="Z15:Z16"/>
    <mergeCell ref="AA15:AA16"/>
    <mergeCell ref="AB15:AB16"/>
    <mergeCell ref="AC15:AC16"/>
    <mergeCell ref="AD15:AD16"/>
    <mergeCell ref="AE15:AE16"/>
    <mergeCell ref="AF15:AF16"/>
    <mergeCell ref="B13:D14"/>
    <mergeCell ref="N13:P14"/>
    <mergeCell ref="W13:W14"/>
    <mergeCell ref="X13:X14"/>
    <mergeCell ref="Y13:Y14"/>
    <mergeCell ref="Z13:Z14"/>
    <mergeCell ref="AA13:AA14"/>
    <mergeCell ref="AB13:AB14"/>
    <mergeCell ref="AC13:AC14"/>
    <mergeCell ref="AD13:AD14"/>
    <mergeCell ref="AE13:AE14"/>
    <mergeCell ref="AF17:AF18"/>
    <mergeCell ref="B20:E20"/>
    <mergeCell ref="G20:M20"/>
    <mergeCell ref="N20:U20"/>
    <mergeCell ref="V20:X20"/>
    <mergeCell ref="Y20:AA20"/>
    <mergeCell ref="Z17:Z18"/>
    <mergeCell ref="AA17:AA18"/>
    <mergeCell ref="AB17:AB18"/>
    <mergeCell ref="AC17:AC18"/>
    <mergeCell ref="AD17:AD18"/>
    <mergeCell ref="AE17:AE18"/>
    <mergeCell ref="B17:D18"/>
    <mergeCell ref="T17:V18"/>
    <mergeCell ref="W17:W18"/>
    <mergeCell ref="X17:X18"/>
    <mergeCell ref="Y17:Y18"/>
    <mergeCell ref="V23:X23"/>
    <mergeCell ref="Y23:AA23"/>
    <mergeCell ref="B21:E24"/>
    <mergeCell ref="G21:M21"/>
    <mergeCell ref="N21:Q21"/>
    <mergeCell ref="R21:U21"/>
    <mergeCell ref="V21:X21"/>
    <mergeCell ref="Y21:AA21"/>
    <mergeCell ref="G22:M22"/>
    <mergeCell ref="N22:Q22"/>
    <mergeCell ref="R22:U22"/>
    <mergeCell ref="V22:X22"/>
    <mergeCell ref="Y22:AA22"/>
    <mergeCell ref="G23:M23"/>
    <mergeCell ref="N23:Q23"/>
    <mergeCell ref="R23:U23"/>
    <mergeCell ref="B25:E25"/>
    <mergeCell ref="G25:M25"/>
    <mergeCell ref="N25:U25"/>
    <mergeCell ref="V25:X25"/>
    <mergeCell ref="Y25:AA25"/>
    <mergeCell ref="G24:M24"/>
    <mergeCell ref="N24:Q24"/>
    <mergeCell ref="R24:U24"/>
    <mergeCell ref="V24:X24"/>
    <mergeCell ref="Y24:AA24"/>
    <mergeCell ref="G27:M27"/>
    <mergeCell ref="N27:Q27"/>
    <mergeCell ref="R27:U27"/>
    <mergeCell ref="V27:X27"/>
    <mergeCell ref="Y27:AA27"/>
    <mergeCell ref="B26:E30"/>
    <mergeCell ref="G26:M26"/>
    <mergeCell ref="N26:Q26"/>
    <mergeCell ref="R26:U26"/>
    <mergeCell ref="V26:X26"/>
    <mergeCell ref="Y26:AA26"/>
    <mergeCell ref="G28:M28"/>
    <mergeCell ref="N28:Q28"/>
    <mergeCell ref="R28:U28"/>
    <mergeCell ref="V28:X28"/>
    <mergeCell ref="G30:M30"/>
    <mergeCell ref="N30:Q30"/>
    <mergeCell ref="R30:U30"/>
    <mergeCell ref="V30:X30"/>
    <mergeCell ref="Y30:AA30"/>
    <mergeCell ref="Y28:AA28"/>
    <mergeCell ref="G29:M29"/>
    <mergeCell ref="N29:Q29"/>
    <mergeCell ref="R29:U29"/>
    <mergeCell ref="V29:X29"/>
    <mergeCell ref="Y29:AA29"/>
    <mergeCell ref="Y33:AA33"/>
    <mergeCell ref="G34:M34"/>
    <mergeCell ref="N34:Q34"/>
    <mergeCell ref="R34:U34"/>
    <mergeCell ref="V34:X34"/>
    <mergeCell ref="Y34:AA34"/>
    <mergeCell ref="G31:M31"/>
    <mergeCell ref="N31:Q31"/>
    <mergeCell ref="R31:U31"/>
    <mergeCell ref="V31:X31"/>
    <mergeCell ref="Y31:AA31"/>
    <mergeCell ref="B32:E32"/>
    <mergeCell ref="G32:M32"/>
    <mergeCell ref="N32:U32"/>
    <mergeCell ref="V32:X32"/>
    <mergeCell ref="Y32:AA32"/>
    <mergeCell ref="B33:E35"/>
    <mergeCell ref="G33:M33"/>
    <mergeCell ref="N33:Q33"/>
    <mergeCell ref="R33:U33"/>
    <mergeCell ref="V33:X33"/>
    <mergeCell ref="G35:M35"/>
    <mergeCell ref="N35:Q35"/>
    <mergeCell ref="R35:U35"/>
    <mergeCell ref="V35:X35"/>
    <mergeCell ref="Y35:AA35"/>
    <mergeCell ref="B36:E36"/>
    <mergeCell ref="G36:M36"/>
    <mergeCell ref="N36:U36"/>
    <mergeCell ref="V36:X36"/>
    <mergeCell ref="Y36:AA36"/>
    <mergeCell ref="B37:E40"/>
    <mergeCell ref="G37:M37"/>
    <mergeCell ref="N37:Q37"/>
    <mergeCell ref="R37:U37"/>
    <mergeCell ref="V37:X37"/>
    <mergeCell ref="Y37:AA37"/>
    <mergeCell ref="G38:M38"/>
    <mergeCell ref="N38:Q38"/>
    <mergeCell ref="R38:U38"/>
    <mergeCell ref="V38:X38"/>
    <mergeCell ref="Y38:AA38"/>
    <mergeCell ref="G40:M40"/>
    <mergeCell ref="N40:Q40"/>
    <mergeCell ref="R40:U40"/>
    <mergeCell ref="V40:X40"/>
    <mergeCell ref="Y40:AA40"/>
    <mergeCell ref="N39:Q39"/>
    <mergeCell ref="R39:U39"/>
    <mergeCell ref="G39:M39"/>
    <mergeCell ref="V39:X39"/>
    <mergeCell ref="Y39:AA39"/>
    <mergeCell ref="B41:E41"/>
    <mergeCell ref="G41:M41"/>
    <mergeCell ref="N41:U41"/>
    <mergeCell ref="V41:X41"/>
    <mergeCell ref="Y41:AA41"/>
    <mergeCell ref="G42:M42"/>
    <mergeCell ref="N42:Q42"/>
    <mergeCell ref="R42:U42"/>
    <mergeCell ref="V42:X42"/>
    <mergeCell ref="Y42:AA42"/>
    <mergeCell ref="B42:E46"/>
    <mergeCell ref="G43:M43"/>
    <mergeCell ref="N43:Q43"/>
    <mergeCell ref="R43:U43"/>
    <mergeCell ref="V43:X43"/>
    <mergeCell ref="Y43:AA43"/>
    <mergeCell ref="G44:M44"/>
    <mergeCell ref="N44:Q44"/>
    <mergeCell ref="R44:U44"/>
    <mergeCell ref="V44:X44"/>
    <mergeCell ref="Y44:AA44"/>
    <mergeCell ref="G46:M46"/>
  </mergeCells>
  <phoneticPr fontId="1"/>
  <pageMargins left="0.7" right="0.7" top="0.75" bottom="0.75" header="0.3" footer="0.3"/>
  <pageSetup paperSize="9" scale="57"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BN47"/>
  <sheetViews>
    <sheetView zoomScale="80" zoomScaleNormal="80" workbookViewId="0">
      <selection activeCell="T2" sqref="T2:AC2"/>
    </sheetView>
  </sheetViews>
  <sheetFormatPr defaultColWidth="4.09765625" defaultRowHeight="14.4" x14ac:dyDescent="0.2"/>
  <cols>
    <col min="1" max="1" width="4.09765625" style="41" customWidth="1"/>
    <col min="2" max="2" width="5.5" style="41" customWidth="1"/>
    <col min="3" max="3" width="5.19921875" style="77" customWidth="1"/>
    <col min="4" max="4" width="5.5" style="41" customWidth="1"/>
    <col min="5" max="10" width="3.69921875" style="41" customWidth="1"/>
    <col min="11" max="11" width="3.8984375" style="41" customWidth="1"/>
    <col min="12" max="13" width="3.69921875" style="41" customWidth="1"/>
    <col min="14" max="14" width="3.5" style="41" customWidth="1"/>
    <col min="15" max="15" width="3.8984375" style="41" customWidth="1"/>
    <col min="16" max="17" width="3.69921875" style="41" customWidth="1"/>
    <col min="18" max="18" width="3.19921875" style="41" customWidth="1"/>
    <col min="19" max="19" width="3.69921875" style="41" customWidth="1"/>
    <col min="20" max="20" width="4.09765625" style="41" customWidth="1"/>
    <col min="21" max="21" width="4.3984375" style="41" customWidth="1"/>
    <col min="22" max="23" width="3.8984375" style="41" customWidth="1"/>
    <col min="24" max="29" width="4.59765625" style="41" customWidth="1"/>
    <col min="30" max="30" width="4.5" style="3" customWidth="1"/>
    <col min="31" max="31" width="6" style="41" customWidth="1"/>
    <col min="32" max="32" width="4.5" style="41" customWidth="1"/>
    <col min="33" max="34" width="4.09765625" style="41"/>
    <col min="35" max="35" width="4.69921875" style="41" customWidth="1"/>
    <col min="36" max="36" width="4.09765625" style="41"/>
    <col min="37" max="37" width="5.19921875" style="41" customWidth="1"/>
    <col min="38" max="38" width="10.19921875" style="41" customWidth="1"/>
    <col min="39" max="39" width="4" style="41" customWidth="1"/>
    <col min="40" max="40" width="11.59765625" style="41" customWidth="1"/>
    <col min="41" max="41" width="5.09765625" style="41" customWidth="1"/>
    <col min="42" max="42" width="14.09765625" style="41" customWidth="1"/>
    <col min="43" max="256" width="4.09765625" style="41"/>
    <col min="257" max="257" width="4.09765625" style="41" customWidth="1"/>
    <col min="258" max="258" width="5.5" style="41" customWidth="1"/>
    <col min="259" max="259" width="5.19921875" style="41" customWidth="1"/>
    <col min="260" max="260" width="5.5" style="41" customWidth="1"/>
    <col min="261" max="266" width="3.69921875" style="41" customWidth="1"/>
    <col min="267" max="267" width="3.8984375" style="41" customWidth="1"/>
    <col min="268" max="269" width="3.69921875" style="41" customWidth="1"/>
    <col min="270" max="270" width="3.5" style="41" customWidth="1"/>
    <col min="271" max="271" width="3.8984375" style="41" customWidth="1"/>
    <col min="272" max="273" width="3.69921875" style="41" customWidth="1"/>
    <col min="274" max="274" width="3.19921875" style="41" customWidth="1"/>
    <col min="275" max="275" width="3.69921875" style="41" customWidth="1"/>
    <col min="276" max="276" width="4.09765625" style="41" customWidth="1"/>
    <col min="277" max="277" width="4.3984375" style="41" customWidth="1"/>
    <col min="278" max="278" width="3.8984375" style="41" customWidth="1"/>
    <col min="279" max="279" width="5" style="41" customWidth="1"/>
    <col min="280" max="280" width="5.09765625" style="41" customWidth="1"/>
    <col min="281" max="283" width="5.19921875" style="41" customWidth="1"/>
    <col min="284" max="284" width="5.69921875" style="41" customWidth="1"/>
    <col min="285" max="285" width="5.8984375" style="41" customWidth="1"/>
    <col min="286" max="286" width="4.5" style="41" customWidth="1"/>
    <col min="287" max="287" width="6" style="41" customWidth="1"/>
    <col min="288" max="288" width="4.5" style="41" customWidth="1"/>
    <col min="289" max="290" width="4.09765625" style="41"/>
    <col min="291" max="291" width="4.69921875" style="41" customWidth="1"/>
    <col min="292" max="292" width="4.09765625" style="41"/>
    <col min="293" max="293" width="5.19921875" style="41" customWidth="1"/>
    <col min="294" max="294" width="10.19921875" style="41" customWidth="1"/>
    <col min="295" max="295" width="4" style="41" customWidth="1"/>
    <col min="296" max="296" width="11.59765625" style="41" customWidth="1"/>
    <col min="297" max="297" width="5.09765625" style="41" customWidth="1"/>
    <col min="298" max="298" width="14.09765625" style="41" customWidth="1"/>
    <col min="299" max="512" width="4.09765625" style="41"/>
    <col min="513" max="513" width="4.09765625" style="41" customWidth="1"/>
    <col min="514" max="514" width="5.5" style="41" customWidth="1"/>
    <col min="515" max="515" width="5.19921875" style="41" customWidth="1"/>
    <col min="516" max="516" width="5.5" style="41" customWidth="1"/>
    <col min="517" max="522" width="3.69921875" style="41" customWidth="1"/>
    <col min="523" max="523" width="3.8984375" style="41" customWidth="1"/>
    <col min="524" max="525" width="3.69921875" style="41" customWidth="1"/>
    <col min="526" max="526" width="3.5" style="41" customWidth="1"/>
    <col min="527" max="527" width="3.8984375" style="41" customWidth="1"/>
    <col min="528" max="529" width="3.69921875" style="41" customWidth="1"/>
    <col min="530" max="530" width="3.19921875" style="41" customWidth="1"/>
    <col min="531" max="531" width="3.69921875" style="41" customWidth="1"/>
    <col min="532" max="532" width="4.09765625" style="41" customWidth="1"/>
    <col min="533" max="533" width="4.3984375" style="41" customWidth="1"/>
    <col min="534" max="534" width="3.8984375" style="41" customWidth="1"/>
    <col min="535" max="535" width="5" style="41" customWidth="1"/>
    <col min="536" max="536" width="5.09765625" style="41" customWidth="1"/>
    <col min="537" max="539" width="5.19921875" style="41" customWidth="1"/>
    <col min="540" max="540" width="5.69921875" style="41" customWidth="1"/>
    <col min="541" max="541" width="5.8984375" style="41" customWidth="1"/>
    <col min="542" max="542" width="4.5" style="41" customWidth="1"/>
    <col min="543" max="543" width="6" style="41" customWidth="1"/>
    <col min="544" max="544" width="4.5" style="41" customWidth="1"/>
    <col min="545" max="546" width="4.09765625" style="41"/>
    <col min="547" max="547" width="4.69921875" style="41" customWidth="1"/>
    <col min="548" max="548" width="4.09765625" style="41"/>
    <col min="549" max="549" width="5.19921875" style="41" customWidth="1"/>
    <col min="550" max="550" width="10.19921875" style="41" customWidth="1"/>
    <col min="551" max="551" width="4" style="41" customWidth="1"/>
    <col min="552" max="552" width="11.59765625" style="41" customWidth="1"/>
    <col min="553" max="553" width="5.09765625" style="41" customWidth="1"/>
    <col min="554" max="554" width="14.09765625" style="41" customWidth="1"/>
    <col min="555" max="768" width="4.09765625" style="41"/>
    <col min="769" max="769" width="4.09765625" style="41" customWidth="1"/>
    <col min="770" max="770" width="5.5" style="41" customWidth="1"/>
    <col min="771" max="771" width="5.19921875" style="41" customWidth="1"/>
    <col min="772" max="772" width="5.5" style="41" customWidth="1"/>
    <col min="773" max="778" width="3.69921875" style="41" customWidth="1"/>
    <col min="779" max="779" width="3.8984375" style="41" customWidth="1"/>
    <col min="780" max="781" width="3.69921875" style="41" customWidth="1"/>
    <col min="782" max="782" width="3.5" style="41" customWidth="1"/>
    <col min="783" max="783" width="3.8984375" style="41" customWidth="1"/>
    <col min="784" max="785" width="3.69921875" style="41" customWidth="1"/>
    <col min="786" max="786" width="3.19921875" style="41" customWidth="1"/>
    <col min="787" max="787" width="3.69921875" style="41" customWidth="1"/>
    <col min="788" max="788" width="4.09765625" style="41" customWidth="1"/>
    <col min="789" max="789" width="4.3984375" style="41" customWidth="1"/>
    <col min="790" max="790" width="3.8984375" style="41" customWidth="1"/>
    <col min="791" max="791" width="5" style="41" customWidth="1"/>
    <col min="792" max="792" width="5.09765625" style="41" customWidth="1"/>
    <col min="793" max="795" width="5.19921875" style="41" customWidth="1"/>
    <col min="796" max="796" width="5.69921875" style="41" customWidth="1"/>
    <col min="797" max="797" width="5.8984375" style="41" customWidth="1"/>
    <col min="798" max="798" width="4.5" style="41" customWidth="1"/>
    <col min="799" max="799" width="6" style="41" customWidth="1"/>
    <col min="800" max="800" width="4.5" style="41" customWidth="1"/>
    <col min="801" max="802" width="4.09765625" style="41"/>
    <col min="803" max="803" width="4.69921875" style="41" customWidth="1"/>
    <col min="804" max="804" width="4.09765625" style="41"/>
    <col min="805" max="805" width="5.19921875" style="41" customWidth="1"/>
    <col min="806" max="806" width="10.19921875" style="41" customWidth="1"/>
    <col min="807" max="807" width="4" style="41" customWidth="1"/>
    <col min="808" max="808" width="11.59765625" style="41" customWidth="1"/>
    <col min="809" max="809" width="5.09765625" style="41" customWidth="1"/>
    <col min="810" max="810" width="14.09765625" style="41" customWidth="1"/>
    <col min="811" max="1024" width="4.09765625" style="41"/>
    <col min="1025" max="1025" width="4.09765625" style="41" customWidth="1"/>
    <col min="1026" max="1026" width="5.5" style="41" customWidth="1"/>
    <col min="1027" max="1027" width="5.19921875" style="41" customWidth="1"/>
    <col min="1028" max="1028" width="5.5" style="41" customWidth="1"/>
    <col min="1029" max="1034" width="3.69921875" style="41" customWidth="1"/>
    <col min="1035" max="1035" width="3.8984375" style="41" customWidth="1"/>
    <col min="1036" max="1037" width="3.69921875" style="41" customWidth="1"/>
    <col min="1038" max="1038" width="3.5" style="41" customWidth="1"/>
    <col min="1039" max="1039" width="3.8984375" style="41" customWidth="1"/>
    <col min="1040" max="1041" width="3.69921875" style="41" customWidth="1"/>
    <col min="1042" max="1042" width="3.19921875" style="41" customWidth="1"/>
    <col min="1043" max="1043" width="3.69921875" style="41" customWidth="1"/>
    <col min="1044" max="1044" width="4.09765625" style="41" customWidth="1"/>
    <col min="1045" max="1045" width="4.3984375" style="41" customWidth="1"/>
    <col min="1046" max="1046" width="3.8984375" style="41" customWidth="1"/>
    <col min="1047" max="1047" width="5" style="41" customWidth="1"/>
    <col min="1048" max="1048" width="5.09765625" style="41" customWidth="1"/>
    <col min="1049" max="1051" width="5.19921875" style="41" customWidth="1"/>
    <col min="1052" max="1052" width="5.69921875" style="41" customWidth="1"/>
    <col min="1053" max="1053" width="5.8984375" style="41" customWidth="1"/>
    <col min="1054" max="1054" width="4.5" style="41" customWidth="1"/>
    <col min="1055" max="1055" width="6" style="41" customWidth="1"/>
    <col min="1056" max="1056" width="4.5" style="41" customWidth="1"/>
    <col min="1057" max="1058" width="4.09765625" style="41"/>
    <col min="1059" max="1059" width="4.69921875" style="41" customWidth="1"/>
    <col min="1060" max="1060" width="4.09765625" style="41"/>
    <col min="1061" max="1061" width="5.19921875" style="41" customWidth="1"/>
    <col min="1062" max="1062" width="10.19921875" style="41" customWidth="1"/>
    <col min="1063" max="1063" width="4" style="41" customWidth="1"/>
    <col min="1064" max="1064" width="11.59765625" style="41" customWidth="1"/>
    <col min="1065" max="1065" width="5.09765625" style="41" customWidth="1"/>
    <col min="1066" max="1066" width="14.09765625" style="41" customWidth="1"/>
    <col min="1067" max="1280" width="4.09765625" style="41"/>
    <col min="1281" max="1281" width="4.09765625" style="41" customWidth="1"/>
    <col min="1282" max="1282" width="5.5" style="41" customWidth="1"/>
    <col min="1283" max="1283" width="5.19921875" style="41" customWidth="1"/>
    <col min="1284" max="1284" width="5.5" style="41" customWidth="1"/>
    <col min="1285" max="1290" width="3.69921875" style="41" customWidth="1"/>
    <col min="1291" max="1291" width="3.8984375" style="41" customWidth="1"/>
    <col min="1292" max="1293" width="3.69921875" style="41" customWidth="1"/>
    <col min="1294" max="1294" width="3.5" style="41" customWidth="1"/>
    <col min="1295" max="1295" width="3.8984375" style="41" customWidth="1"/>
    <col min="1296" max="1297" width="3.69921875" style="41" customWidth="1"/>
    <col min="1298" max="1298" width="3.19921875" style="41" customWidth="1"/>
    <col min="1299" max="1299" width="3.69921875" style="41" customWidth="1"/>
    <col min="1300" max="1300" width="4.09765625" style="41" customWidth="1"/>
    <col min="1301" max="1301" width="4.3984375" style="41" customWidth="1"/>
    <col min="1302" max="1302" width="3.8984375" style="41" customWidth="1"/>
    <col min="1303" max="1303" width="5" style="41" customWidth="1"/>
    <col min="1304" max="1304" width="5.09765625" style="41" customWidth="1"/>
    <col min="1305" max="1307" width="5.19921875" style="41" customWidth="1"/>
    <col min="1308" max="1308" width="5.69921875" style="41" customWidth="1"/>
    <col min="1309" max="1309" width="5.8984375" style="41" customWidth="1"/>
    <col min="1310" max="1310" width="4.5" style="41" customWidth="1"/>
    <col min="1311" max="1311" width="6" style="41" customWidth="1"/>
    <col min="1312" max="1312" width="4.5" style="41" customWidth="1"/>
    <col min="1313" max="1314" width="4.09765625" style="41"/>
    <col min="1315" max="1315" width="4.69921875" style="41" customWidth="1"/>
    <col min="1316" max="1316" width="4.09765625" style="41"/>
    <col min="1317" max="1317" width="5.19921875" style="41" customWidth="1"/>
    <col min="1318" max="1318" width="10.19921875" style="41" customWidth="1"/>
    <col min="1319" max="1319" width="4" style="41" customWidth="1"/>
    <col min="1320" max="1320" width="11.59765625" style="41" customWidth="1"/>
    <col min="1321" max="1321" width="5.09765625" style="41" customWidth="1"/>
    <col min="1322" max="1322" width="14.09765625" style="41" customWidth="1"/>
    <col min="1323" max="1536" width="4.09765625" style="41"/>
    <col min="1537" max="1537" width="4.09765625" style="41" customWidth="1"/>
    <col min="1538" max="1538" width="5.5" style="41" customWidth="1"/>
    <col min="1539" max="1539" width="5.19921875" style="41" customWidth="1"/>
    <col min="1540" max="1540" width="5.5" style="41" customWidth="1"/>
    <col min="1541" max="1546" width="3.69921875" style="41" customWidth="1"/>
    <col min="1547" max="1547" width="3.8984375" style="41" customWidth="1"/>
    <col min="1548" max="1549" width="3.69921875" style="41" customWidth="1"/>
    <col min="1550" max="1550" width="3.5" style="41" customWidth="1"/>
    <col min="1551" max="1551" width="3.8984375" style="41" customWidth="1"/>
    <col min="1552" max="1553" width="3.69921875" style="41" customWidth="1"/>
    <col min="1554" max="1554" width="3.19921875" style="41" customWidth="1"/>
    <col min="1555" max="1555" width="3.69921875" style="41" customWidth="1"/>
    <col min="1556" max="1556" width="4.09765625" style="41" customWidth="1"/>
    <col min="1557" max="1557" width="4.3984375" style="41" customWidth="1"/>
    <col min="1558" max="1558" width="3.8984375" style="41" customWidth="1"/>
    <col min="1559" max="1559" width="5" style="41" customWidth="1"/>
    <col min="1560" max="1560" width="5.09765625" style="41" customWidth="1"/>
    <col min="1561" max="1563" width="5.19921875" style="41" customWidth="1"/>
    <col min="1564" max="1564" width="5.69921875" style="41" customWidth="1"/>
    <col min="1565" max="1565" width="5.8984375" style="41" customWidth="1"/>
    <col min="1566" max="1566" width="4.5" style="41" customWidth="1"/>
    <col min="1567" max="1567" width="6" style="41" customWidth="1"/>
    <col min="1568" max="1568" width="4.5" style="41" customWidth="1"/>
    <col min="1569" max="1570" width="4.09765625" style="41"/>
    <col min="1571" max="1571" width="4.69921875" style="41" customWidth="1"/>
    <col min="1572" max="1572" width="4.09765625" style="41"/>
    <col min="1573" max="1573" width="5.19921875" style="41" customWidth="1"/>
    <col min="1574" max="1574" width="10.19921875" style="41" customWidth="1"/>
    <col min="1575" max="1575" width="4" style="41" customWidth="1"/>
    <col min="1576" max="1576" width="11.59765625" style="41" customWidth="1"/>
    <col min="1577" max="1577" width="5.09765625" style="41" customWidth="1"/>
    <col min="1578" max="1578" width="14.09765625" style="41" customWidth="1"/>
    <col min="1579" max="1792" width="4.09765625" style="41"/>
    <col min="1793" max="1793" width="4.09765625" style="41" customWidth="1"/>
    <col min="1794" max="1794" width="5.5" style="41" customWidth="1"/>
    <col min="1795" max="1795" width="5.19921875" style="41" customWidth="1"/>
    <col min="1796" max="1796" width="5.5" style="41" customWidth="1"/>
    <col min="1797" max="1802" width="3.69921875" style="41" customWidth="1"/>
    <col min="1803" max="1803" width="3.8984375" style="41" customWidth="1"/>
    <col min="1804" max="1805" width="3.69921875" style="41" customWidth="1"/>
    <col min="1806" max="1806" width="3.5" style="41" customWidth="1"/>
    <col min="1807" max="1807" width="3.8984375" style="41" customWidth="1"/>
    <col min="1808" max="1809" width="3.69921875" style="41" customWidth="1"/>
    <col min="1810" max="1810" width="3.19921875" style="41" customWidth="1"/>
    <col min="1811" max="1811" width="3.69921875" style="41" customWidth="1"/>
    <col min="1812" max="1812" width="4.09765625" style="41" customWidth="1"/>
    <col min="1813" max="1813" width="4.3984375" style="41" customWidth="1"/>
    <col min="1814" max="1814" width="3.8984375" style="41" customWidth="1"/>
    <col min="1815" max="1815" width="5" style="41" customWidth="1"/>
    <col min="1816" max="1816" width="5.09765625" style="41" customWidth="1"/>
    <col min="1817" max="1819" width="5.19921875" style="41" customWidth="1"/>
    <col min="1820" max="1820" width="5.69921875" style="41" customWidth="1"/>
    <col min="1821" max="1821" width="5.8984375" style="41" customWidth="1"/>
    <col min="1822" max="1822" width="4.5" style="41" customWidth="1"/>
    <col min="1823" max="1823" width="6" style="41" customWidth="1"/>
    <col min="1824" max="1824" width="4.5" style="41" customWidth="1"/>
    <col min="1825" max="1826" width="4.09765625" style="41"/>
    <col min="1827" max="1827" width="4.69921875" style="41" customWidth="1"/>
    <col min="1828" max="1828" width="4.09765625" style="41"/>
    <col min="1829" max="1829" width="5.19921875" style="41" customWidth="1"/>
    <col min="1830" max="1830" width="10.19921875" style="41" customWidth="1"/>
    <col min="1831" max="1831" width="4" style="41" customWidth="1"/>
    <col min="1832" max="1832" width="11.59765625" style="41" customWidth="1"/>
    <col min="1833" max="1833" width="5.09765625" style="41" customWidth="1"/>
    <col min="1834" max="1834" width="14.09765625" style="41" customWidth="1"/>
    <col min="1835" max="2048" width="4.09765625" style="41"/>
    <col min="2049" max="2049" width="4.09765625" style="41" customWidth="1"/>
    <col min="2050" max="2050" width="5.5" style="41" customWidth="1"/>
    <col min="2051" max="2051" width="5.19921875" style="41" customWidth="1"/>
    <col min="2052" max="2052" width="5.5" style="41" customWidth="1"/>
    <col min="2053" max="2058" width="3.69921875" style="41" customWidth="1"/>
    <col min="2059" max="2059" width="3.8984375" style="41" customWidth="1"/>
    <col min="2060" max="2061" width="3.69921875" style="41" customWidth="1"/>
    <col min="2062" max="2062" width="3.5" style="41" customWidth="1"/>
    <col min="2063" max="2063" width="3.8984375" style="41" customWidth="1"/>
    <col min="2064" max="2065" width="3.69921875" style="41" customWidth="1"/>
    <col min="2066" max="2066" width="3.19921875" style="41" customWidth="1"/>
    <col min="2067" max="2067" width="3.69921875" style="41" customWidth="1"/>
    <col min="2068" max="2068" width="4.09765625" style="41" customWidth="1"/>
    <col min="2069" max="2069" width="4.3984375" style="41" customWidth="1"/>
    <col min="2070" max="2070" width="3.8984375" style="41" customWidth="1"/>
    <col min="2071" max="2071" width="5" style="41" customWidth="1"/>
    <col min="2072" max="2072" width="5.09765625" style="41" customWidth="1"/>
    <col min="2073" max="2075" width="5.19921875" style="41" customWidth="1"/>
    <col min="2076" max="2076" width="5.69921875" style="41" customWidth="1"/>
    <col min="2077" max="2077" width="5.8984375" style="41" customWidth="1"/>
    <col min="2078" max="2078" width="4.5" style="41" customWidth="1"/>
    <col min="2079" max="2079" width="6" style="41" customWidth="1"/>
    <col min="2080" max="2080" width="4.5" style="41" customWidth="1"/>
    <col min="2081" max="2082" width="4.09765625" style="41"/>
    <col min="2083" max="2083" width="4.69921875" style="41" customWidth="1"/>
    <col min="2084" max="2084" width="4.09765625" style="41"/>
    <col min="2085" max="2085" width="5.19921875" style="41" customWidth="1"/>
    <col min="2086" max="2086" width="10.19921875" style="41" customWidth="1"/>
    <col min="2087" max="2087" width="4" style="41" customWidth="1"/>
    <col min="2088" max="2088" width="11.59765625" style="41" customWidth="1"/>
    <col min="2089" max="2089" width="5.09765625" style="41" customWidth="1"/>
    <col min="2090" max="2090" width="14.09765625" style="41" customWidth="1"/>
    <col min="2091" max="2304" width="4.09765625" style="41"/>
    <col min="2305" max="2305" width="4.09765625" style="41" customWidth="1"/>
    <col min="2306" max="2306" width="5.5" style="41" customWidth="1"/>
    <col min="2307" max="2307" width="5.19921875" style="41" customWidth="1"/>
    <col min="2308" max="2308" width="5.5" style="41" customWidth="1"/>
    <col min="2309" max="2314" width="3.69921875" style="41" customWidth="1"/>
    <col min="2315" max="2315" width="3.8984375" style="41" customWidth="1"/>
    <col min="2316" max="2317" width="3.69921875" style="41" customWidth="1"/>
    <col min="2318" max="2318" width="3.5" style="41" customWidth="1"/>
    <col min="2319" max="2319" width="3.8984375" style="41" customWidth="1"/>
    <col min="2320" max="2321" width="3.69921875" style="41" customWidth="1"/>
    <col min="2322" max="2322" width="3.19921875" style="41" customWidth="1"/>
    <col min="2323" max="2323" width="3.69921875" style="41" customWidth="1"/>
    <col min="2324" max="2324" width="4.09765625" style="41" customWidth="1"/>
    <col min="2325" max="2325" width="4.3984375" style="41" customWidth="1"/>
    <col min="2326" max="2326" width="3.8984375" style="41" customWidth="1"/>
    <col min="2327" max="2327" width="5" style="41" customWidth="1"/>
    <col min="2328" max="2328" width="5.09765625" style="41" customWidth="1"/>
    <col min="2329" max="2331" width="5.19921875" style="41" customWidth="1"/>
    <col min="2332" max="2332" width="5.69921875" style="41" customWidth="1"/>
    <col min="2333" max="2333" width="5.8984375" style="41" customWidth="1"/>
    <col min="2334" max="2334" width="4.5" style="41" customWidth="1"/>
    <col min="2335" max="2335" width="6" style="41" customWidth="1"/>
    <col min="2336" max="2336" width="4.5" style="41" customWidth="1"/>
    <col min="2337" max="2338" width="4.09765625" style="41"/>
    <col min="2339" max="2339" width="4.69921875" style="41" customWidth="1"/>
    <col min="2340" max="2340" width="4.09765625" style="41"/>
    <col min="2341" max="2341" width="5.19921875" style="41" customWidth="1"/>
    <col min="2342" max="2342" width="10.19921875" style="41" customWidth="1"/>
    <col min="2343" max="2343" width="4" style="41" customWidth="1"/>
    <col min="2344" max="2344" width="11.59765625" style="41" customWidth="1"/>
    <col min="2345" max="2345" width="5.09765625" style="41" customWidth="1"/>
    <col min="2346" max="2346" width="14.09765625" style="41" customWidth="1"/>
    <col min="2347" max="2560" width="4.09765625" style="41"/>
    <col min="2561" max="2561" width="4.09765625" style="41" customWidth="1"/>
    <col min="2562" max="2562" width="5.5" style="41" customWidth="1"/>
    <col min="2563" max="2563" width="5.19921875" style="41" customWidth="1"/>
    <col min="2564" max="2564" width="5.5" style="41" customWidth="1"/>
    <col min="2565" max="2570" width="3.69921875" style="41" customWidth="1"/>
    <col min="2571" max="2571" width="3.8984375" style="41" customWidth="1"/>
    <col min="2572" max="2573" width="3.69921875" style="41" customWidth="1"/>
    <col min="2574" max="2574" width="3.5" style="41" customWidth="1"/>
    <col min="2575" max="2575" width="3.8984375" style="41" customWidth="1"/>
    <col min="2576" max="2577" width="3.69921875" style="41" customWidth="1"/>
    <col min="2578" max="2578" width="3.19921875" style="41" customWidth="1"/>
    <col min="2579" max="2579" width="3.69921875" style="41" customWidth="1"/>
    <col min="2580" max="2580" width="4.09765625" style="41" customWidth="1"/>
    <col min="2581" max="2581" width="4.3984375" style="41" customWidth="1"/>
    <col min="2582" max="2582" width="3.8984375" style="41" customWidth="1"/>
    <col min="2583" max="2583" width="5" style="41" customWidth="1"/>
    <col min="2584" max="2584" width="5.09765625" style="41" customWidth="1"/>
    <col min="2585" max="2587" width="5.19921875" style="41" customWidth="1"/>
    <col min="2588" max="2588" width="5.69921875" style="41" customWidth="1"/>
    <col min="2589" max="2589" width="5.8984375" style="41" customWidth="1"/>
    <col min="2590" max="2590" width="4.5" style="41" customWidth="1"/>
    <col min="2591" max="2591" width="6" style="41" customWidth="1"/>
    <col min="2592" max="2592" width="4.5" style="41" customWidth="1"/>
    <col min="2593" max="2594" width="4.09765625" style="41"/>
    <col min="2595" max="2595" width="4.69921875" style="41" customWidth="1"/>
    <col min="2596" max="2596" width="4.09765625" style="41"/>
    <col min="2597" max="2597" width="5.19921875" style="41" customWidth="1"/>
    <col min="2598" max="2598" width="10.19921875" style="41" customWidth="1"/>
    <col min="2599" max="2599" width="4" style="41" customWidth="1"/>
    <col min="2600" max="2600" width="11.59765625" style="41" customWidth="1"/>
    <col min="2601" max="2601" width="5.09765625" style="41" customWidth="1"/>
    <col min="2602" max="2602" width="14.09765625" style="41" customWidth="1"/>
    <col min="2603" max="2816" width="4.09765625" style="41"/>
    <col min="2817" max="2817" width="4.09765625" style="41" customWidth="1"/>
    <col min="2818" max="2818" width="5.5" style="41" customWidth="1"/>
    <col min="2819" max="2819" width="5.19921875" style="41" customWidth="1"/>
    <col min="2820" max="2820" width="5.5" style="41" customWidth="1"/>
    <col min="2821" max="2826" width="3.69921875" style="41" customWidth="1"/>
    <col min="2827" max="2827" width="3.8984375" style="41" customWidth="1"/>
    <col min="2828" max="2829" width="3.69921875" style="41" customWidth="1"/>
    <col min="2830" max="2830" width="3.5" style="41" customWidth="1"/>
    <col min="2831" max="2831" width="3.8984375" style="41" customWidth="1"/>
    <col min="2832" max="2833" width="3.69921875" style="41" customWidth="1"/>
    <col min="2834" max="2834" width="3.19921875" style="41" customWidth="1"/>
    <col min="2835" max="2835" width="3.69921875" style="41" customWidth="1"/>
    <col min="2836" max="2836" width="4.09765625" style="41" customWidth="1"/>
    <col min="2837" max="2837" width="4.3984375" style="41" customWidth="1"/>
    <col min="2838" max="2838" width="3.8984375" style="41" customWidth="1"/>
    <col min="2839" max="2839" width="5" style="41" customWidth="1"/>
    <col min="2840" max="2840" width="5.09765625" style="41" customWidth="1"/>
    <col min="2841" max="2843" width="5.19921875" style="41" customWidth="1"/>
    <col min="2844" max="2844" width="5.69921875" style="41" customWidth="1"/>
    <col min="2845" max="2845" width="5.8984375" style="41" customWidth="1"/>
    <col min="2846" max="2846" width="4.5" style="41" customWidth="1"/>
    <col min="2847" max="2847" width="6" style="41" customWidth="1"/>
    <col min="2848" max="2848" width="4.5" style="41" customWidth="1"/>
    <col min="2849" max="2850" width="4.09765625" style="41"/>
    <col min="2851" max="2851" width="4.69921875" style="41" customWidth="1"/>
    <col min="2852" max="2852" width="4.09765625" style="41"/>
    <col min="2853" max="2853" width="5.19921875" style="41" customWidth="1"/>
    <col min="2854" max="2854" width="10.19921875" style="41" customWidth="1"/>
    <col min="2855" max="2855" width="4" style="41" customWidth="1"/>
    <col min="2856" max="2856" width="11.59765625" style="41" customWidth="1"/>
    <col min="2857" max="2857" width="5.09765625" style="41" customWidth="1"/>
    <col min="2858" max="2858" width="14.09765625" style="41" customWidth="1"/>
    <col min="2859" max="3072" width="4.09765625" style="41"/>
    <col min="3073" max="3073" width="4.09765625" style="41" customWidth="1"/>
    <col min="3074" max="3074" width="5.5" style="41" customWidth="1"/>
    <col min="3075" max="3075" width="5.19921875" style="41" customWidth="1"/>
    <col min="3076" max="3076" width="5.5" style="41" customWidth="1"/>
    <col min="3077" max="3082" width="3.69921875" style="41" customWidth="1"/>
    <col min="3083" max="3083" width="3.8984375" style="41" customWidth="1"/>
    <col min="3084" max="3085" width="3.69921875" style="41" customWidth="1"/>
    <col min="3086" max="3086" width="3.5" style="41" customWidth="1"/>
    <col min="3087" max="3087" width="3.8984375" style="41" customWidth="1"/>
    <col min="3088" max="3089" width="3.69921875" style="41" customWidth="1"/>
    <col min="3090" max="3090" width="3.19921875" style="41" customWidth="1"/>
    <col min="3091" max="3091" width="3.69921875" style="41" customWidth="1"/>
    <col min="3092" max="3092" width="4.09765625" style="41" customWidth="1"/>
    <col min="3093" max="3093" width="4.3984375" style="41" customWidth="1"/>
    <col min="3094" max="3094" width="3.8984375" style="41" customWidth="1"/>
    <col min="3095" max="3095" width="5" style="41" customWidth="1"/>
    <col min="3096" max="3096" width="5.09765625" style="41" customWidth="1"/>
    <col min="3097" max="3099" width="5.19921875" style="41" customWidth="1"/>
    <col min="3100" max="3100" width="5.69921875" style="41" customWidth="1"/>
    <col min="3101" max="3101" width="5.8984375" style="41" customWidth="1"/>
    <col min="3102" max="3102" width="4.5" style="41" customWidth="1"/>
    <col min="3103" max="3103" width="6" style="41" customWidth="1"/>
    <col min="3104" max="3104" width="4.5" style="41" customWidth="1"/>
    <col min="3105" max="3106" width="4.09765625" style="41"/>
    <col min="3107" max="3107" width="4.69921875" style="41" customWidth="1"/>
    <col min="3108" max="3108" width="4.09765625" style="41"/>
    <col min="3109" max="3109" width="5.19921875" style="41" customWidth="1"/>
    <col min="3110" max="3110" width="10.19921875" style="41" customWidth="1"/>
    <col min="3111" max="3111" width="4" style="41" customWidth="1"/>
    <col min="3112" max="3112" width="11.59765625" style="41" customWidth="1"/>
    <col min="3113" max="3113" width="5.09765625" style="41" customWidth="1"/>
    <col min="3114" max="3114" width="14.09765625" style="41" customWidth="1"/>
    <col min="3115" max="3328" width="4.09765625" style="41"/>
    <col min="3329" max="3329" width="4.09765625" style="41" customWidth="1"/>
    <col min="3330" max="3330" width="5.5" style="41" customWidth="1"/>
    <col min="3331" max="3331" width="5.19921875" style="41" customWidth="1"/>
    <col min="3332" max="3332" width="5.5" style="41" customWidth="1"/>
    <col min="3333" max="3338" width="3.69921875" style="41" customWidth="1"/>
    <col min="3339" max="3339" width="3.8984375" style="41" customWidth="1"/>
    <col min="3340" max="3341" width="3.69921875" style="41" customWidth="1"/>
    <col min="3342" max="3342" width="3.5" style="41" customWidth="1"/>
    <col min="3343" max="3343" width="3.8984375" style="41" customWidth="1"/>
    <col min="3344" max="3345" width="3.69921875" style="41" customWidth="1"/>
    <col min="3346" max="3346" width="3.19921875" style="41" customWidth="1"/>
    <col min="3347" max="3347" width="3.69921875" style="41" customWidth="1"/>
    <col min="3348" max="3348" width="4.09765625" style="41" customWidth="1"/>
    <col min="3349" max="3349" width="4.3984375" style="41" customWidth="1"/>
    <col min="3350" max="3350" width="3.8984375" style="41" customWidth="1"/>
    <col min="3351" max="3351" width="5" style="41" customWidth="1"/>
    <col min="3352" max="3352" width="5.09765625" style="41" customWidth="1"/>
    <col min="3353" max="3355" width="5.19921875" style="41" customWidth="1"/>
    <col min="3356" max="3356" width="5.69921875" style="41" customWidth="1"/>
    <col min="3357" max="3357" width="5.8984375" style="41" customWidth="1"/>
    <col min="3358" max="3358" width="4.5" style="41" customWidth="1"/>
    <col min="3359" max="3359" width="6" style="41" customWidth="1"/>
    <col min="3360" max="3360" width="4.5" style="41" customWidth="1"/>
    <col min="3361" max="3362" width="4.09765625" style="41"/>
    <col min="3363" max="3363" width="4.69921875" style="41" customWidth="1"/>
    <col min="3364" max="3364" width="4.09765625" style="41"/>
    <col min="3365" max="3365" width="5.19921875" style="41" customWidth="1"/>
    <col min="3366" max="3366" width="10.19921875" style="41" customWidth="1"/>
    <col min="3367" max="3367" width="4" style="41" customWidth="1"/>
    <col min="3368" max="3368" width="11.59765625" style="41" customWidth="1"/>
    <col min="3369" max="3369" width="5.09765625" style="41" customWidth="1"/>
    <col min="3370" max="3370" width="14.09765625" style="41" customWidth="1"/>
    <col min="3371" max="3584" width="4.09765625" style="41"/>
    <col min="3585" max="3585" width="4.09765625" style="41" customWidth="1"/>
    <col min="3586" max="3586" width="5.5" style="41" customWidth="1"/>
    <col min="3587" max="3587" width="5.19921875" style="41" customWidth="1"/>
    <col min="3588" max="3588" width="5.5" style="41" customWidth="1"/>
    <col min="3589" max="3594" width="3.69921875" style="41" customWidth="1"/>
    <col min="3595" max="3595" width="3.8984375" style="41" customWidth="1"/>
    <col min="3596" max="3597" width="3.69921875" style="41" customWidth="1"/>
    <col min="3598" max="3598" width="3.5" style="41" customWidth="1"/>
    <col min="3599" max="3599" width="3.8984375" style="41" customWidth="1"/>
    <col min="3600" max="3601" width="3.69921875" style="41" customWidth="1"/>
    <col min="3602" max="3602" width="3.19921875" style="41" customWidth="1"/>
    <col min="3603" max="3603" width="3.69921875" style="41" customWidth="1"/>
    <col min="3604" max="3604" width="4.09765625" style="41" customWidth="1"/>
    <col min="3605" max="3605" width="4.3984375" style="41" customWidth="1"/>
    <col min="3606" max="3606" width="3.8984375" style="41" customWidth="1"/>
    <col min="3607" max="3607" width="5" style="41" customWidth="1"/>
    <col min="3608" max="3608" width="5.09765625" style="41" customWidth="1"/>
    <col min="3609" max="3611" width="5.19921875" style="41" customWidth="1"/>
    <col min="3612" max="3612" width="5.69921875" style="41" customWidth="1"/>
    <col min="3613" max="3613" width="5.8984375" style="41" customWidth="1"/>
    <col min="3614" max="3614" width="4.5" style="41" customWidth="1"/>
    <col min="3615" max="3615" width="6" style="41" customWidth="1"/>
    <col min="3616" max="3616" width="4.5" style="41" customWidth="1"/>
    <col min="3617" max="3618" width="4.09765625" style="41"/>
    <col min="3619" max="3619" width="4.69921875" style="41" customWidth="1"/>
    <col min="3620" max="3620" width="4.09765625" style="41"/>
    <col min="3621" max="3621" width="5.19921875" style="41" customWidth="1"/>
    <col min="3622" max="3622" width="10.19921875" style="41" customWidth="1"/>
    <col min="3623" max="3623" width="4" style="41" customWidth="1"/>
    <col min="3624" max="3624" width="11.59765625" style="41" customWidth="1"/>
    <col min="3625" max="3625" width="5.09765625" style="41" customWidth="1"/>
    <col min="3626" max="3626" width="14.09765625" style="41" customWidth="1"/>
    <col min="3627" max="3840" width="4.09765625" style="41"/>
    <col min="3841" max="3841" width="4.09765625" style="41" customWidth="1"/>
    <col min="3842" max="3842" width="5.5" style="41" customWidth="1"/>
    <col min="3843" max="3843" width="5.19921875" style="41" customWidth="1"/>
    <col min="3844" max="3844" width="5.5" style="41" customWidth="1"/>
    <col min="3845" max="3850" width="3.69921875" style="41" customWidth="1"/>
    <col min="3851" max="3851" width="3.8984375" style="41" customWidth="1"/>
    <col min="3852" max="3853" width="3.69921875" style="41" customWidth="1"/>
    <col min="3854" max="3854" width="3.5" style="41" customWidth="1"/>
    <col min="3855" max="3855" width="3.8984375" style="41" customWidth="1"/>
    <col min="3856" max="3857" width="3.69921875" style="41" customWidth="1"/>
    <col min="3858" max="3858" width="3.19921875" style="41" customWidth="1"/>
    <col min="3859" max="3859" width="3.69921875" style="41" customWidth="1"/>
    <col min="3860" max="3860" width="4.09765625" style="41" customWidth="1"/>
    <col min="3861" max="3861" width="4.3984375" style="41" customWidth="1"/>
    <col min="3862" max="3862" width="3.8984375" style="41" customWidth="1"/>
    <col min="3863" max="3863" width="5" style="41" customWidth="1"/>
    <col min="3864" max="3864" width="5.09765625" style="41" customWidth="1"/>
    <col min="3865" max="3867" width="5.19921875" style="41" customWidth="1"/>
    <col min="3868" max="3868" width="5.69921875" style="41" customWidth="1"/>
    <col min="3869" max="3869" width="5.8984375" style="41" customWidth="1"/>
    <col min="3870" max="3870" width="4.5" style="41" customWidth="1"/>
    <col min="3871" max="3871" width="6" style="41" customWidth="1"/>
    <col min="3872" max="3872" width="4.5" style="41" customWidth="1"/>
    <col min="3873" max="3874" width="4.09765625" style="41"/>
    <col min="3875" max="3875" width="4.69921875" style="41" customWidth="1"/>
    <col min="3876" max="3876" width="4.09765625" style="41"/>
    <col min="3877" max="3877" width="5.19921875" style="41" customWidth="1"/>
    <col min="3878" max="3878" width="10.19921875" style="41" customWidth="1"/>
    <col min="3879" max="3879" width="4" style="41" customWidth="1"/>
    <col min="3880" max="3880" width="11.59765625" style="41" customWidth="1"/>
    <col min="3881" max="3881" width="5.09765625" style="41" customWidth="1"/>
    <col min="3882" max="3882" width="14.09765625" style="41" customWidth="1"/>
    <col min="3883" max="4096" width="4.09765625" style="41"/>
    <col min="4097" max="4097" width="4.09765625" style="41" customWidth="1"/>
    <col min="4098" max="4098" width="5.5" style="41" customWidth="1"/>
    <col min="4099" max="4099" width="5.19921875" style="41" customWidth="1"/>
    <col min="4100" max="4100" width="5.5" style="41" customWidth="1"/>
    <col min="4101" max="4106" width="3.69921875" style="41" customWidth="1"/>
    <col min="4107" max="4107" width="3.8984375" style="41" customWidth="1"/>
    <col min="4108" max="4109" width="3.69921875" style="41" customWidth="1"/>
    <col min="4110" max="4110" width="3.5" style="41" customWidth="1"/>
    <col min="4111" max="4111" width="3.8984375" style="41" customWidth="1"/>
    <col min="4112" max="4113" width="3.69921875" style="41" customWidth="1"/>
    <col min="4114" max="4114" width="3.19921875" style="41" customWidth="1"/>
    <col min="4115" max="4115" width="3.69921875" style="41" customWidth="1"/>
    <col min="4116" max="4116" width="4.09765625" style="41" customWidth="1"/>
    <col min="4117" max="4117" width="4.3984375" style="41" customWidth="1"/>
    <col min="4118" max="4118" width="3.8984375" style="41" customWidth="1"/>
    <col min="4119" max="4119" width="5" style="41" customWidth="1"/>
    <col min="4120" max="4120" width="5.09765625" style="41" customWidth="1"/>
    <col min="4121" max="4123" width="5.19921875" style="41" customWidth="1"/>
    <col min="4124" max="4124" width="5.69921875" style="41" customWidth="1"/>
    <col min="4125" max="4125" width="5.8984375" style="41" customWidth="1"/>
    <col min="4126" max="4126" width="4.5" style="41" customWidth="1"/>
    <col min="4127" max="4127" width="6" style="41" customWidth="1"/>
    <col min="4128" max="4128" width="4.5" style="41" customWidth="1"/>
    <col min="4129" max="4130" width="4.09765625" style="41"/>
    <col min="4131" max="4131" width="4.69921875" style="41" customWidth="1"/>
    <col min="4132" max="4132" width="4.09765625" style="41"/>
    <col min="4133" max="4133" width="5.19921875" style="41" customWidth="1"/>
    <col min="4134" max="4134" width="10.19921875" style="41" customWidth="1"/>
    <col min="4135" max="4135" width="4" style="41" customWidth="1"/>
    <col min="4136" max="4136" width="11.59765625" style="41" customWidth="1"/>
    <col min="4137" max="4137" width="5.09765625" style="41" customWidth="1"/>
    <col min="4138" max="4138" width="14.09765625" style="41" customWidth="1"/>
    <col min="4139" max="4352" width="4.09765625" style="41"/>
    <col min="4353" max="4353" width="4.09765625" style="41" customWidth="1"/>
    <col min="4354" max="4354" width="5.5" style="41" customWidth="1"/>
    <col min="4355" max="4355" width="5.19921875" style="41" customWidth="1"/>
    <col min="4356" max="4356" width="5.5" style="41" customWidth="1"/>
    <col min="4357" max="4362" width="3.69921875" style="41" customWidth="1"/>
    <col min="4363" max="4363" width="3.8984375" style="41" customWidth="1"/>
    <col min="4364" max="4365" width="3.69921875" style="41" customWidth="1"/>
    <col min="4366" max="4366" width="3.5" style="41" customWidth="1"/>
    <col min="4367" max="4367" width="3.8984375" style="41" customWidth="1"/>
    <col min="4368" max="4369" width="3.69921875" style="41" customWidth="1"/>
    <col min="4370" max="4370" width="3.19921875" style="41" customWidth="1"/>
    <col min="4371" max="4371" width="3.69921875" style="41" customWidth="1"/>
    <col min="4372" max="4372" width="4.09765625" style="41" customWidth="1"/>
    <col min="4373" max="4373" width="4.3984375" style="41" customWidth="1"/>
    <col min="4374" max="4374" width="3.8984375" style="41" customWidth="1"/>
    <col min="4375" max="4375" width="5" style="41" customWidth="1"/>
    <col min="4376" max="4376" width="5.09765625" style="41" customWidth="1"/>
    <col min="4377" max="4379" width="5.19921875" style="41" customWidth="1"/>
    <col min="4380" max="4380" width="5.69921875" style="41" customWidth="1"/>
    <col min="4381" max="4381" width="5.8984375" style="41" customWidth="1"/>
    <col min="4382" max="4382" width="4.5" style="41" customWidth="1"/>
    <col min="4383" max="4383" width="6" style="41" customWidth="1"/>
    <col min="4384" max="4384" width="4.5" style="41" customWidth="1"/>
    <col min="4385" max="4386" width="4.09765625" style="41"/>
    <col min="4387" max="4387" width="4.69921875" style="41" customWidth="1"/>
    <col min="4388" max="4388" width="4.09765625" style="41"/>
    <col min="4389" max="4389" width="5.19921875" style="41" customWidth="1"/>
    <col min="4390" max="4390" width="10.19921875" style="41" customWidth="1"/>
    <col min="4391" max="4391" width="4" style="41" customWidth="1"/>
    <col min="4392" max="4392" width="11.59765625" style="41" customWidth="1"/>
    <col min="4393" max="4393" width="5.09765625" style="41" customWidth="1"/>
    <col min="4394" max="4394" width="14.09765625" style="41" customWidth="1"/>
    <col min="4395" max="4608" width="4.09765625" style="41"/>
    <col min="4609" max="4609" width="4.09765625" style="41" customWidth="1"/>
    <col min="4610" max="4610" width="5.5" style="41" customWidth="1"/>
    <col min="4611" max="4611" width="5.19921875" style="41" customWidth="1"/>
    <col min="4612" max="4612" width="5.5" style="41" customWidth="1"/>
    <col min="4613" max="4618" width="3.69921875" style="41" customWidth="1"/>
    <col min="4619" max="4619" width="3.8984375" style="41" customWidth="1"/>
    <col min="4620" max="4621" width="3.69921875" style="41" customWidth="1"/>
    <col min="4622" max="4622" width="3.5" style="41" customWidth="1"/>
    <col min="4623" max="4623" width="3.8984375" style="41" customWidth="1"/>
    <col min="4624" max="4625" width="3.69921875" style="41" customWidth="1"/>
    <col min="4626" max="4626" width="3.19921875" style="41" customWidth="1"/>
    <col min="4627" max="4627" width="3.69921875" style="41" customWidth="1"/>
    <col min="4628" max="4628" width="4.09765625" style="41" customWidth="1"/>
    <col min="4629" max="4629" width="4.3984375" style="41" customWidth="1"/>
    <col min="4630" max="4630" width="3.8984375" style="41" customWidth="1"/>
    <col min="4631" max="4631" width="5" style="41" customWidth="1"/>
    <col min="4632" max="4632" width="5.09765625" style="41" customWidth="1"/>
    <col min="4633" max="4635" width="5.19921875" style="41" customWidth="1"/>
    <col min="4636" max="4636" width="5.69921875" style="41" customWidth="1"/>
    <col min="4637" max="4637" width="5.8984375" style="41" customWidth="1"/>
    <col min="4638" max="4638" width="4.5" style="41" customWidth="1"/>
    <col min="4639" max="4639" width="6" style="41" customWidth="1"/>
    <col min="4640" max="4640" width="4.5" style="41" customWidth="1"/>
    <col min="4641" max="4642" width="4.09765625" style="41"/>
    <col min="4643" max="4643" width="4.69921875" style="41" customWidth="1"/>
    <col min="4644" max="4644" width="4.09765625" style="41"/>
    <col min="4645" max="4645" width="5.19921875" style="41" customWidth="1"/>
    <col min="4646" max="4646" width="10.19921875" style="41" customWidth="1"/>
    <col min="4647" max="4647" width="4" style="41" customWidth="1"/>
    <col min="4648" max="4648" width="11.59765625" style="41" customWidth="1"/>
    <col min="4649" max="4649" width="5.09765625" style="41" customWidth="1"/>
    <col min="4650" max="4650" width="14.09765625" style="41" customWidth="1"/>
    <col min="4651" max="4864" width="4.09765625" style="41"/>
    <col min="4865" max="4865" width="4.09765625" style="41" customWidth="1"/>
    <col min="4866" max="4866" width="5.5" style="41" customWidth="1"/>
    <col min="4867" max="4867" width="5.19921875" style="41" customWidth="1"/>
    <col min="4868" max="4868" width="5.5" style="41" customWidth="1"/>
    <col min="4869" max="4874" width="3.69921875" style="41" customWidth="1"/>
    <col min="4875" max="4875" width="3.8984375" style="41" customWidth="1"/>
    <col min="4876" max="4877" width="3.69921875" style="41" customWidth="1"/>
    <col min="4878" max="4878" width="3.5" style="41" customWidth="1"/>
    <col min="4879" max="4879" width="3.8984375" style="41" customWidth="1"/>
    <col min="4880" max="4881" width="3.69921875" style="41" customWidth="1"/>
    <col min="4882" max="4882" width="3.19921875" style="41" customWidth="1"/>
    <col min="4883" max="4883" width="3.69921875" style="41" customWidth="1"/>
    <col min="4884" max="4884" width="4.09765625" style="41" customWidth="1"/>
    <col min="4885" max="4885" width="4.3984375" style="41" customWidth="1"/>
    <col min="4886" max="4886" width="3.8984375" style="41" customWidth="1"/>
    <col min="4887" max="4887" width="5" style="41" customWidth="1"/>
    <col min="4888" max="4888" width="5.09765625" style="41" customWidth="1"/>
    <col min="4889" max="4891" width="5.19921875" style="41" customWidth="1"/>
    <col min="4892" max="4892" width="5.69921875" style="41" customWidth="1"/>
    <col min="4893" max="4893" width="5.8984375" style="41" customWidth="1"/>
    <col min="4894" max="4894" width="4.5" style="41" customWidth="1"/>
    <col min="4895" max="4895" width="6" style="41" customWidth="1"/>
    <col min="4896" max="4896" width="4.5" style="41" customWidth="1"/>
    <col min="4897" max="4898" width="4.09765625" style="41"/>
    <col min="4899" max="4899" width="4.69921875" style="41" customWidth="1"/>
    <col min="4900" max="4900" width="4.09765625" style="41"/>
    <col min="4901" max="4901" width="5.19921875" style="41" customWidth="1"/>
    <col min="4902" max="4902" width="10.19921875" style="41" customWidth="1"/>
    <col min="4903" max="4903" width="4" style="41" customWidth="1"/>
    <col min="4904" max="4904" width="11.59765625" style="41" customWidth="1"/>
    <col min="4905" max="4905" width="5.09765625" style="41" customWidth="1"/>
    <col min="4906" max="4906" width="14.09765625" style="41" customWidth="1"/>
    <col min="4907" max="5120" width="4.09765625" style="41"/>
    <col min="5121" max="5121" width="4.09765625" style="41" customWidth="1"/>
    <col min="5122" max="5122" width="5.5" style="41" customWidth="1"/>
    <col min="5123" max="5123" width="5.19921875" style="41" customWidth="1"/>
    <col min="5124" max="5124" width="5.5" style="41" customWidth="1"/>
    <col min="5125" max="5130" width="3.69921875" style="41" customWidth="1"/>
    <col min="5131" max="5131" width="3.8984375" style="41" customWidth="1"/>
    <col min="5132" max="5133" width="3.69921875" style="41" customWidth="1"/>
    <col min="5134" max="5134" width="3.5" style="41" customWidth="1"/>
    <col min="5135" max="5135" width="3.8984375" style="41" customWidth="1"/>
    <col min="5136" max="5137" width="3.69921875" style="41" customWidth="1"/>
    <col min="5138" max="5138" width="3.19921875" style="41" customWidth="1"/>
    <col min="5139" max="5139" width="3.69921875" style="41" customWidth="1"/>
    <col min="5140" max="5140" width="4.09765625" style="41" customWidth="1"/>
    <col min="5141" max="5141" width="4.3984375" style="41" customWidth="1"/>
    <col min="5142" max="5142" width="3.8984375" style="41" customWidth="1"/>
    <col min="5143" max="5143" width="5" style="41" customWidth="1"/>
    <col min="5144" max="5144" width="5.09765625" style="41" customWidth="1"/>
    <col min="5145" max="5147" width="5.19921875" style="41" customWidth="1"/>
    <col min="5148" max="5148" width="5.69921875" style="41" customWidth="1"/>
    <col min="5149" max="5149" width="5.8984375" style="41" customWidth="1"/>
    <col min="5150" max="5150" width="4.5" style="41" customWidth="1"/>
    <col min="5151" max="5151" width="6" style="41" customWidth="1"/>
    <col min="5152" max="5152" width="4.5" style="41" customWidth="1"/>
    <col min="5153" max="5154" width="4.09765625" style="41"/>
    <col min="5155" max="5155" width="4.69921875" style="41" customWidth="1"/>
    <col min="5156" max="5156" width="4.09765625" style="41"/>
    <col min="5157" max="5157" width="5.19921875" style="41" customWidth="1"/>
    <col min="5158" max="5158" width="10.19921875" style="41" customWidth="1"/>
    <col min="5159" max="5159" width="4" style="41" customWidth="1"/>
    <col min="5160" max="5160" width="11.59765625" style="41" customWidth="1"/>
    <col min="5161" max="5161" width="5.09765625" style="41" customWidth="1"/>
    <col min="5162" max="5162" width="14.09765625" style="41" customWidth="1"/>
    <col min="5163" max="5376" width="4.09765625" style="41"/>
    <col min="5377" max="5377" width="4.09765625" style="41" customWidth="1"/>
    <col min="5378" max="5378" width="5.5" style="41" customWidth="1"/>
    <col min="5379" max="5379" width="5.19921875" style="41" customWidth="1"/>
    <col min="5380" max="5380" width="5.5" style="41" customWidth="1"/>
    <col min="5381" max="5386" width="3.69921875" style="41" customWidth="1"/>
    <col min="5387" max="5387" width="3.8984375" style="41" customWidth="1"/>
    <col min="5388" max="5389" width="3.69921875" style="41" customWidth="1"/>
    <col min="5390" max="5390" width="3.5" style="41" customWidth="1"/>
    <col min="5391" max="5391" width="3.8984375" style="41" customWidth="1"/>
    <col min="5392" max="5393" width="3.69921875" style="41" customWidth="1"/>
    <col min="5394" max="5394" width="3.19921875" style="41" customWidth="1"/>
    <col min="5395" max="5395" width="3.69921875" style="41" customWidth="1"/>
    <col min="5396" max="5396" width="4.09765625" style="41" customWidth="1"/>
    <col min="5397" max="5397" width="4.3984375" style="41" customWidth="1"/>
    <col min="5398" max="5398" width="3.8984375" style="41" customWidth="1"/>
    <col min="5399" max="5399" width="5" style="41" customWidth="1"/>
    <col min="5400" max="5400" width="5.09765625" style="41" customWidth="1"/>
    <col min="5401" max="5403" width="5.19921875" style="41" customWidth="1"/>
    <col min="5404" max="5404" width="5.69921875" style="41" customWidth="1"/>
    <col min="5405" max="5405" width="5.8984375" style="41" customWidth="1"/>
    <col min="5406" max="5406" width="4.5" style="41" customWidth="1"/>
    <col min="5407" max="5407" width="6" style="41" customWidth="1"/>
    <col min="5408" max="5408" width="4.5" style="41" customWidth="1"/>
    <col min="5409" max="5410" width="4.09765625" style="41"/>
    <col min="5411" max="5411" width="4.69921875" style="41" customWidth="1"/>
    <col min="5412" max="5412" width="4.09765625" style="41"/>
    <col min="5413" max="5413" width="5.19921875" style="41" customWidth="1"/>
    <col min="5414" max="5414" width="10.19921875" style="41" customWidth="1"/>
    <col min="5415" max="5415" width="4" style="41" customWidth="1"/>
    <col min="5416" max="5416" width="11.59765625" style="41" customWidth="1"/>
    <col min="5417" max="5417" width="5.09765625" style="41" customWidth="1"/>
    <col min="5418" max="5418" width="14.09765625" style="41" customWidth="1"/>
    <col min="5419" max="5632" width="4.09765625" style="41"/>
    <col min="5633" max="5633" width="4.09765625" style="41" customWidth="1"/>
    <col min="5634" max="5634" width="5.5" style="41" customWidth="1"/>
    <col min="5635" max="5635" width="5.19921875" style="41" customWidth="1"/>
    <col min="5636" max="5636" width="5.5" style="41" customWidth="1"/>
    <col min="5637" max="5642" width="3.69921875" style="41" customWidth="1"/>
    <col min="5643" max="5643" width="3.8984375" style="41" customWidth="1"/>
    <col min="5644" max="5645" width="3.69921875" style="41" customWidth="1"/>
    <col min="5646" max="5646" width="3.5" style="41" customWidth="1"/>
    <col min="5647" max="5647" width="3.8984375" style="41" customWidth="1"/>
    <col min="5648" max="5649" width="3.69921875" style="41" customWidth="1"/>
    <col min="5650" max="5650" width="3.19921875" style="41" customWidth="1"/>
    <col min="5651" max="5651" width="3.69921875" style="41" customWidth="1"/>
    <col min="5652" max="5652" width="4.09765625" style="41" customWidth="1"/>
    <col min="5653" max="5653" width="4.3984375" style="41" customWidth="1"/>
    <col min="5654" max="5654" width="3.8984375" style="41" customWidth="1"/>
    <col min="5655" max="5655" width="5" style="41" customWidth="1"/>
    <col min="5656" max="5656" width="5.09765625" style="41" customWidth="1"/>
    <col min="5657" max="5659" width="5.19921875" style="41" customWidth="1"/>
    <col min="5660" max="5660" width="5.69921875" style="41" customWidth="1"/>
    <col min="5661" max="5661" width="5.8984375" style="41" customWidth="1"/>
    <col min="5662" max="5662" width="4.5" style="41" customWidth="1"/>
    <col min="5663" max="5663" width="6" style="41" customWidth="1"/>
    <col min="5664" max="5664" width="4.5" style="41" customWidth="1"/>
    <col min="5665" max="5666" width="4.09765625" style="41"/>
    <col min="5667" max="5667" width="4.69921875" style="41" customWidth="1"/>
    <col min="5668" max="5668" width="4.09765625" style="41"/>
    <col min="5669" max="5669" width="5.19921875" style="41" customWidth="1"/>
    <col min="5670" max="5670" width="10.19921875" style="41" customWidth="1"/>
    <col min="5671" max="5671" width="4" style="41" customWidth="1"/>
    <col min="5672" max="5672" width="11.59765625" style="41" customWidth="1"/>
    <col min="5673" max="5673" width="5.09765625" style="41" customWidth="1"/>
    <col min="5674" max="5674" width="14.09765625" style="41" customWidth="1"/>
    <col min="5675" max="5888" width="4.09765625" style="41"/>
    <col min="5889" max="5889" width="4.09765625" style="41" customWidth="1"/>
    <col min="5890" max="5890" width="5.5" style="41" customWidth="1"/>
    <col min="5891" max="5891" width="5.19921875" style="41" customWidth="1"/>
    <col min="5892" max="5892" width="5.5" style="41" customWidth="1"/>
    <col min="5893" max="5898" width="3.69921875" style="41" customWidth="1"/>
    <col min="5899" max="5899" width="3.8984375" style="41" customWidth="1"/>
    <col min="5900" max="5901" width="3.69921875" style="41" customWidth="1"/>
    <col min="5902" max="5902" width="3.5" style="41" customWidth="1"/>
    <col min="5903" max="5903" width="3.8984375" style="41" customWidth="1"/>
    <col min="5904" max="5905" width="3.69921875" style="41" customWidth="1"/>
    <col min="5906" max="5906" width="3.19921875" style="41" customWidth="1"/>
    <col min="5907" max="5907" width="3.69921875" style="41" customWidth="1"/>
    <col min="5908" max="5908" width="4.09765625" style="41" customWidth="1"/>
    <col min="5909" max="5909" width="4.3984375" style="41" customWidth="1"/>
    <col min="5910" max="5910" width="3.8984375" style="41" customWidth="1"/>
    <col min="5911" max="5911" width="5" style="41" customWidth="1"/>
    <col min="5912" max="5912" width="5.09765625" style="41" customWidth="1"/>
    <col min="5913" max="5915" width="5.19921875" style="41" customWidth="1"/>
    <col min="5916" max="5916" width="5.69921875" style="41" customWidth="1"/>
    <col min="5917" max="5917" width="5.8984375" style="41" customWidth="1"/>
    <col min="5918" max="5918" width="4.5" style="41" customWidth="1"/>
    <col min="5919" max="5919" width="6" style="41" customWidth="1"/>
    <col min="5920" max="5920" width="4.5" style="41" customWidth="1"/>
    <col min="5921" max="5922" width="4.09765625" style="41"/>
    <col min="5923" max="5923" width="4.69921875" style="41" customWidth="1"/>
    <col min="5924" max="5924" width="4.09765625" style="41"/>
    <col min="5925" max="5925" width="5.19921875" style="41" customWidth="1"/>
    <col min="5926" max="5926" width="10.19921875" style="41" customWidth="1"/>
    <col min="5927" max="5927" width="4" style="41" customWidth="1"/>
    <col min="5928" max="5928" width="11.59765625" style="41" customWidth="1"/>
    <col min="5929" max="5929" width="5.09765625" style="41" customWidth="1"/>
    <col min="5930" max="5930" width="14.09765625" style="41" customWidth="1"/>
    <col min="5931" max="6144" width="4.09765625" style="41"/>
    <col min="6145" max="6145" width="4.09765625" style="41" customWidth="1"/>
    <col min="6146" max="6146" width="5.5" style="41" customWidth="1"/>
    <col min="6147" max="6147" width="5.19921875" style="41" customWidth="1"/>
    <col min="6148" max="6148" width="5.5" style="41" customWidth="1"/>
    <col min="6149" max="6154" width="3.69921875" style="41" customWidth="1"/>
    <col min="6155" max="6155" width="3.8984375" style="41" customWidth="1"/>
    <col min="6156" max="6157" width="3.69921875" style="41" customWidth="1"/>
    <col min="6158" max="6158" width="3.5" style="41" customWidth="1"/>
    <col min="6159" max="6159" width="3.8984375" style="41" customWidth="1"/>
    <col min="6160" max="6161" width="3.69921875" style="41" customWidth="1"/>
    <col min="6162" max="6162" width="3.19921875" style="41" customWidth="1"/>
    <col min="6163" max="6163" width="3.69921875" style="41" customWidth="1"/>
    <col min="6164" max="6164" width="4.09765625" style="41" customWidth="1"/>
    <col min="6165" max="6165" width="4.3984375" style="41" customWidth="1"/>
    <col min="6166" max="6166" width="3.8984375" style="41" customWidth="1"/>
    <col min="6167" max="6167" width="5" style="41" customWidth="1"/>
    <col min="6168" max="6168" width="5.09765625" style="41" customWidth="1"/>
    <col min="6169" max="6171" width="5.19921875" style="41" customWidth="1"/>
    <col min="6172" max="6172" width="5.69921875" style="41" customWidth="1"/>
    <col min="6173" max="6173" width="5.8984375" style="41" customWidth="1"/>
    <col min="6174" max="6174" width="4.5" style="41" customWidth="1"/>
    <col min="6175" max="6175" width="6" style="41" customWidth="1"/>
    <col min="6176" max="6176" width="4.5" style="41" customWidth="1"/>
    <col min="6177" max="6178" width="4.09765625" style="41"/>
    <col min="6179" max="6179" width="4.69921875" style="41" customWidth="1"/>
    <col min="6180" max="6180" width="4.09765625" style="41"/>
    <col min="6181" max="6181" width="5.19921875" style="41" customWidth="1"/>
    <col min="6182" max="6182" width="10.19921875" style="41" customWidth="1"/>
    <col min="6183" max="6183" width="4" style="41" customWidth="1"/>
    <col min="6184" max="6184" width="11.59765625" style="41" customWidth="1"/>
    <col min="6185" max="6185" width="5.09765625" style="41" customWidth="1"/>
    <col min="6186" max="6186" width="14.09765625" style="41" customWidth="1"/>
    <col min="6187" max="6400" width="4.09765625" style="41"/>
    <col min="6401" max="6401" width="4.09765625" style="41" customWidth="1"/>
    <col min="6402" max="6402" width="5.5" style="41" customWidth="1"/>
    <col min="6403" max="6403" width="5.19921875" style="41" customWidth="1"/>
    <col min="6404" max="6404" width="5.5" style="41" customWidth="1"/>
    <col min="6405" max="6410" width="3.69921875" style="41" customWidth="1"/>
    <col min="6411" max="6411" width="3.8984375" style="41" customWidth="1"/>
    <col min="6412" max="6413" width="3.69921875" style="41" customWidth="1"/>
    <col min="6414" max="6414" width="3.5" style="41" customWidth="1"/>
    <col min="6415" max="6415" width="3.8984375" style="41" customWidth="1"/>
    <col min="6416" max="6417" width="3.69921875" style="41" customWidth="1"/>
    <col min="6418" max="6418" width="3.19921875" style="41" customWidth="1"/>
    <col min="6419" max="6419" width="3.69921875" style="41" customWidth="1"/>
    <col min="6420" max="6420" width="4.09765625" style="41" customWidth="1"/>
    <col min="6421" max="6421" width="4.3984375" style="41" customWidth="1"/>
    <col min="6422" max="6422" width="3.8984375" style="41" customWidth="1"/>
    <col min="6423" max="6423" width="5" style="41" customWidth="1"/>
    <col min="6424" max="6424" width="5.09765625" style="41" customWidth="1"/>
    <col min="6425" max="6427" width="5.19921875" style="41" customWidth="1"/>
    <col min="6428" max="6428" width="5.69921875" style="41" customWidth="1"/>
    <col min="6429" max="6429" width="5.8984375" style="41" customWidth="1"/>
    <col min="6430" max="6430" width="4.5" style="41" customWidth="1"/>
    <col min="6431" max="6431" width="6" style="41" customWidth="1"/>
    <col min="6432" max="6432" width="4.5" style="41" customWidth="1"/>
    <col min="6433" max="6434" width="4.09765625" style="41"/>
    <col min="6435" max="6435" width="4.69921875" style="41" customWidth="1"/>
    <col min="6436" max="6436" width="4.09765625" style="41"/>
    <col min="6437" max="6437" width="5.19921875" style="41" customWidth="1"/>
    <col min="6438" max="6438" width="10.19921875" style="41" customWidth="1"/>
    <col min="6439" max="6439" width="4" style="41" customWidth="1"/>
    <col min="6440" max="6440" width="11.59765625" style="41" customWidth="1"/>
    <col min="6441" max="6441" width="5.09765625" style="41" customWidth="1"/>
    <col min="6442" max="6442" width="14.09765625" style="41" customWidth="1"/>
    <col min="6443" max="6656" width="4.09765625" style="41"/>
    <col min="6657" max="6657" width="4.09765625" style="41" customWidth="1"/>
    <col min="6658" max="6658" width="5.5" style="41" customWidth="1"/>
    <col min="6659" max="6659" width="5.19921875" style="41" customWidth="1"/>
    <col min="6660" max="6660" width="5.5" style="41" customWidth="1"/>
    <col min="6661" max="6666" width="3.69921875" style="41" customWidth="1"/>
    <col min="6667" max="6667" width="3.8984375" style="41" customWidth="1"/>
    <col min="6668" max="6669" width="3.69921875" style="41" customWidth="1"/>
    <col min="6670" max="6670" width="3.5" style="41" customWidth="1"/>
    <col min="6671" max="6671" width="3.8984375" style="41" customWidth="1"/>
    <col min="6672" max="6673" width="3.69921875" style="41" customWidth="1"/>
    <col min="6674" max="6674" width="3.19921875" style="41" customWidth="1"/>
    <col min="6675" max="6675" width="3.69921875" style="41" customWidth="1"/>
    <col min="6676" max="6676" width="4.09765625" style="41" customWidth="1"/>
    <col min="6677" max="6677" width="4.3984375" style="41" customWidth="1"/>
    <col min="6678" max="6678" width="3.8984375" style="41" customWidth="1"/>
    <col min="6679" max="6679" width="5" style="41" customWidth="1"/>
    <col min="6680" max="6680" width="5.09765625" style="41" customWidth="1"/>
    <col min="6681" max="6683" width="5.19921875" style="41" customWidth="1"/>
    <col min="6684" max="6684" width="5.69921875" style="41" customWidth="1"/>
    <col min="6685" max="6685" width="5.8984375" style="41" customWidth="1"/>
    <col min="6686" max="6686" width="4.5" style="41" customWidth="1"/>
    <col min="6687" max="6687" width="6" style="41" customWidth="1"/>
    <col min="6688" max="6688" width="4.5" style="41" customWidth="1"/>
    <col min="6689" max="6690" width="4.09765625" style="41"/>
    <col min="6691" max="6691" width="4.69921875" style="41" customWidth="1"/>
    <col min="6692" max="6692" width="4.09765625" style="41"/>
    <col min="6693" max="6693" width="5.19921875" style="41" customWidth="1"/>
    <col min="6694" max="6694" width="10.19921875" style="41" customWidth="1"/>
    <col min="6695" max="6695" width="4" style="41" customWidth="1"/>
    <col min="6696" max="6696" width="11.59765625" style="41" customWidth="1"/>
    <col min="6697" max="6697" width="5.09765625" style="41" customWidth="1"/>
    <col min="6698" max="6698" width="14.09765625" style="41" customWidth="1"/>
    <col min="6699" max="6912" width="4.09765625" style="41"/>
    <col min="6913" max="6913" width="4.09765625" style="41" customWidth="1"/>
    <col min="6914" max="6914" width="5.5" style="41" customWidth="1"/>
    <col min="6915" max="6915" width="5.19921875" style="41" customWidth="1"/>
    <col min="6916" max="6916" width="5.5" style="41" customWidth="1"/>
    <col min="6917" max="6922" width="3.69921875" style="41" customWidth="1"/>
    <col min="6923" max="6923" width="3.8984375" style="41" customWidth="1"/>
    <col min="6924" max="6925" width="3.69921875" style="41" customWidth="1"/>
    <col min="6926" max="6926" width="3.5" style="41" customWidth="1"/>
    <col min="6927" max="6927" width="3.8984375" style="41" customWidth="1"/>
    <col min="6928" max="6929" width="3.69921875" style="41" customWidth="1"/>
    <col min="6930" max="6930" width="3.19921875" style="41" customWidth="1"/>
    <col min="6931" max="6931" width="3.69921875" style="41" customWidth="1"/>
    <col min="6932" max="6932" width="4.09765625" style="41" customWidth="1"/>
    <col min="6933" max="6933" width="4.3984375" style="41" customWidth="1"/>
    <col min="6934" max="6934" width="3.8984375" style="41" customWidth="1"/>
    <col min="6935" max="6935" width="5" style="41" customWidth="1"/>
    <col min="6936" max="6936" width="5.09765625" style="41" customWidth="1"/>
    <col min="6937" max="6939" width="5.19921875" style="41" customWidth="1"/>
    <col min="6940" max="6940" width="5.69921875" style="41" customWidth="1"/>
    <col min="6941" max="6941" width="5.8984375" style="41" customWidth="1"/>
    <col min="6942" max="6942" width="4.5" style="41" customWidth="1"/>
    <col min="6943" max="6943" width="6" style="41" customWidth="1"/>
    <col min="6944" max="6944" width="4.5" style="41" customWidth="1"/>
    <col min="6945" max="6946" width="4.09765625" style="41"/>
    <col min="6947" max="6947" width="4.69921875" style="41" customWidth="1"/>
    <col min="6948" max="6948" width="4.09765625" style="41"/>
    <col min="6949" max="6949" width="5.19921875" style="41" customWidth="1"/>
    <col min="6950" max="6950" width="10.19921875" style="41" customWidth="1"/>
    <col min="6951" max="6951" width="4" style="41" customWidth="1"/>
    <col min="6952" max="6952" width="11.59765625" style="41" customWidth="1"/>
    <col min="6953" max="6953" width="5.09765625" style="41" customWidth="1"/>
    <col min="6954" max="6954" width="14.09765625" style="41" customWidth="1"/>
    <col min="6955" max="7168" width="4.09765625" style="41"/>
    <col min="7169" max="7169" width="4.09765625" style="41" customWidth="1"/>
    <col min="7170" max="7170" width="5.5" style="41" customWidth="1"/>
    <col min="7171" max="7171" width="5.19921875" style="41" customWidth="1"/>
    <col min="7172" max="7172" width="5.5" style="41" customWidth="1"/>
    <col min="7173" max="7178" width="3.69921875" style="41" customWidth="1"/>
    <col min="7179" max="7179" width="3.8984375" style="41" customWidth="1"/>
    <col min="7180" max="7181" width="3.69921875" style="41" customWidth="1"/>
    <col min="7182" max="7182" width="3.5" style="41" customWidth="1"/>
    <col min="7183" max="7183" width="3.8984375" style="41" customWidth="1"/>
    <col min="7184" max="7185" width="3.69921875" style="41" customWidth="1"/>
    <col min="7186" max="7186" width="3.19921875" style="41" customWidth="1"/>
    <col min="7187" max="7187" width="3.69921875" style="41" customWidth="1"/>
    <col min="7188" max="7188" width="4.09765625" style="41" customWidth="1"/>
    <col min="7189" max="7189" width="4.3984375" style="41" customWidth="1"/>
    <col min="7190" max="7190" width="3.8984375" style="41" customWidth="1"/>
    <col min="7191" max="7191" width="5" style="41" customWidth="1"/>
    <col min="7192" max="7192" width="5.09765625" style="41" customWidth="1"/>
    <col min="7193" max="7195" width="5.19921875" style="41" customWidth="1"/>
    <col min="7196" max="7196" width="5.69921875" style="41" customWidth="1"/>
    <col min="7197" max="7197" width="5.8984375" style="41" customWidth="1"/>
    <col min="7198" max="7198" width="4.5" style="41" customWidth="1"/>
    <col min="7199" max="7199" width="6" style="41" customWidth="1"/>
    <col min="7200" max="7200" width="4.5" style="41" customWidth="1"/>
    <col min="7201" max="7202" width="4.09765625" style="41"/>
    <col min="7203" max="7203" width="4.69921875" style="41" customWidth="1"/>
    <col min="7204" max="7204" width="4.09765625" style="41"/>
    <col min="7205" max="7205" width="5.19921875" style="41" customWidth="1"/>
    <col min="7206" max="7206" width="10.19921875" style="41" customWidth="1"/>
    <col min="7207" max="7207" width="4" style="41" customWidth="1"/>
    <col min="7208" max="7208" width="11.59765625" style="41" customWidth="1"/>
    <col min="7209" max="7209" width="5.09765625" style="41" customWidth="1"/>
    <col min="7210" max="7210" width="14.09765625" style="41" customWidth="1"/>
    <col min="7211" max="7424" width="4.09765625" style="41"/>
    <col min="7425" max="7425" width="4.09765625" style="41" customWidth="1"/>
    <col min="7426" max="7426" width="5.5" style="41" customWidth="1"/>
    <col min="7427" max="7427" width="5.19921875" style="41" customWidth="1"/>
    <col min="7428" max="7428" width="5.5" style="41" customWidth="1"/>
    <col min="7429" max="7434" width="3.69921875" style="41" customWidth="1"/>
    <col min="7435" max="7435" width="3.8984375" style="41" customWidth="1"/>
    <col min="7436" max="7437" width="3.69921875" style="41" customWidth="1"/>
    <col min="7438" max="7438" width="3.5" style="41" customWidth="1"/>
    <col min="7439" max="7439" width="3.8984375" style="41" customWidth="1"/>
    <col min="7440" max="7441" width="3.69921875" style="41" customWidth="1"/>
    <col min="7442" max="7442" width="3.19921875" style="41" customWidth="1"/>
    <col min="7443" max="7443" width="3.69921875" style="41" customWidth="1"/>
    <col min="7444" max="7444" width="4.09765625" style="41" customWidth="1"/>
    <col min="7445" max="7445" width="4.3984375" style="41" customWidth="1"/>
    <col min="7446" max="7446" width="3.8984375" style="41" customWidth="1"/>
    <col min="7447" max="7447" width="5" style="41" customWidth="1"/>
    <col min="7448" max="7448" width="5.09765625" style="41" customWidth="1"/>
    <col min="7449" max="7451" width="5.19921875" style="41" customWidth="1"/>
    <col min="7452" max="7452" width="5.69921875" style="41" customWidth="1"/>
    <col min="7453" max="7453" width="5.8984375" style="41" customWidth="1"/>
    <col min="7454" max="7454" width="4.5" style="41" customWidth="1"/>
    <col min="7455" max="7455" width="6" style="41" customWidth="1"/>
    <col min="7456" max="7456" width="4.5" style="41" customWidth="1"/>
    <col min="7457" max="7458" width="4.09765625" style="41"/>
    <col min="7459" max="7459" width="4.69921875" style="41" customWidth="1"/>
    <col min="7460" max="7460" width="4.09765625" style="41"/>
    <col min="7461" max="7461" width="5.19921875" style="41" customWidth="1"/>
    <col min="7462" max="7462" width="10.19921875" style="41" customWidth="1"/>
    <col min="7463" max="7463" width="4" style="41" customWidth="1"/>
    <col min="7464" max="7464" width="11.59765625" style="41" customWidth="1"/>
    <col min="7465" max="7465" width="5.09765625" style="41" customWidth="1"/>
    <col min="7466" max="7466" width="14.09765625" style="41" customWidth="1"/>
    <col min="7467" max="7680" width="4.09765625" style="41"/>
    <col min="7681" max="7681" width="4.09765625" style="41" customWidth="1"/>
    <col min="7682" max="7682" width="5.5" style="41" customWidth="1"/>
    <col min="7683" max="7683" width="5.19921875" style="41" customWidth="1"/>
    <col min="7684" max="7684" width="5.5" style="41" customWidth="1"/>
    <col min="7685" max="7690" width="3.69921875" style="41" customWidth="1"/>
    <col min="7691" max="7691" width="3.8984375" style="41" customWidth="1"/>
    <col min="7692" max="7693" width="3.69921875" style="41" customWidth="1"/>
    <col min="7694" max="7694" width="3.5" style="41" customWidth="1"/>
    <col min="7695" max="7695" width="3.8984375" style="41" customWidth="1"/>
    <col min="7696" max="7697" width="3.69921875" style="41" customWidth="1"/>
    <col min="7698" max="7698" width="3.19921875" style="41" customWidth="1"/>
    <col min="7699" max="7699" width="3.69921875" style="41" customWidth="1"/>
    <col min="7700" max="7700" width="4.09765625" style="41" customWidth="1"/>
    <col min="7701" max="7701" width="4.3984375" style="41" customWidth="1"/>
    <col min="7702" max="7702" width="3.8984375" style="41" customWidth="1"/>
    <col min="7703" max="7703" width="5" style="41" customWidth="1"/>
    <col min="7704" max="7704" width="5.09765625" style="41" customWidth="1"/>
    <col min="7705" max="7707" width="5.19921875" style="41" customWidth="1"/>
    <col min="7708" max="7708" width="5.69921875" style="41" customWidth="1"/>
    <col min="7709" max="7709" width="5.8984375" style="41" customWidth="1"/>
    <col min="7710" max="7710" width="4.5" style="41" customWidth="1"/>
    <col min="7711" max="7711" width="6" style="41" customWidth="1"/>
    <col min="7712" max="7712" width="4.5" style="41" customWidth="1"/>
    <col min="7713" max="7714" width="4.09765625" style="41"/>
    <col min="7715" max="7715" width="4.69921875" style="41" customWidth="1"/>
    <col min="7716" max="7716" width="4.09765625" style="41"/>
    <col min="7717" max="7717" width="5.19921875" style="41" customWidth="1"/>
    <col min="7718" max="7718" width="10.19921875" style="41" customWidth="1"/>
    <col min="7719" max="7719" width="4" style="41" customWidth="1"/>
    <col min="7720" max="7720" width="11.59765625" style="41" customWidth="1"/>
    <col min="7721" max="7721" width="5.09765625" style="41" customWidth="1"/>
    <col min="7722" max="7722" width="14.09765625" style="41" customWidth="1"/>
    <col min="7723" max="7936" width="4.09765625" style="41"/>
    <col min="7937" max="7937" width="4.09765625" style="41" customWidth="1"/>
    <col min="7938" max="7938" width="5.5" style="41" customWidth="1"/>
    <col min="7939" max="7939" width="5.19921875" style="41" customWidth="1"/>
    <col min="7940" max="7940" width="5.5" style="41" customWidth="1"/>
    <col min="7941" max="7946" width="3.69921875" style="41" customWidth="1"/>
    <col min="7947" max="7947" width="3.8984375" style="41" customWidth="1"/>
    <col min="7948" max="7949" width="3.69921875" style="41" customWidth="1"/>
    <col min="7950" max="7950" width="3.5" style="41" customWidth="1"/>
    <col min="7951" max="7951" width="3.8984375" style="41" customWidth="1"/>
    <col min="7952" max="7953" width="3.69921875" style="41" customWidth="1"/>
    <col min="7954" max="7954" width="3.19921875" style="41" customWidth="1"/>
    <col min="7955" max="7955" width="3.69921875" style="41" customWidth="1"/>
    <col min="7956" max="7956" width="4.09765625" style="41" customWidth="1"/>
    <col min="7957" max="7957" width="4.3984375" style="41" customWidth="1"/>
    <col min="7958" max="7958" width="3.8984375" style="41" customWidth="1"/>
    <col min="7959" max="7959" width="5" style="41" customWidth="1"/>
    <col min="7960" max="7960" width="5.09765625" style="41" customWidth="1"/>
    <col min="7961" max="7963" width="5.19921875" style="41" customWidth="1"/>
    <col min="7964" max="7964" width="5.69921875" style="41" customWidth="1"/>
    <col min="7965" max="7965" width="5.8984375" style="41" customWidth="1"/>
    <col min="7966" max="7966" width="4.5" style="41" customWidth="1"/>
    <col min="7967" max="7967" width="6" style="41" customWidth="1"/>
    <col min="7968" max="7968" width="4.5" style="41" customWidth="1"/>
    <col min="7969" max="7970" width="4.09765625" style="41"/>
    <col min="7971" max="7971" width="4.69921875" style="41" customWidth="1"/>
    <col min="7972" max="7972" width="4.09765625" style="41"/>
    <col min="7973" max="7973" width="5.19921875" style="41" customWidth="1"/>
    <col min="7974" max="7974" width="10.19921875" style="41" customWidth="1"/>
    <col min="7975" max="7975" width="4" style="41" customWidth="1"/>
    <col min="7976" max="7976" width="11.59765625" style="41" customWidth="1"/>
    <col min="7977" max="7977" width="5.09765625" style="41" customWidth="1"/>
    <col min="7978" max="7978" width="14.09765625" style="41" customWidth="1"/>
    <col min="7979" max="8192" width="4.09765625" style="41"/>
    <col min="8193" max="8193" width="4.09765625" style="41" customWidth="1"/>
    <col min="8194" max="8194" width="5.5" style="41" customWidth="1"/>
    <col min="8195" max="8195" width="5.19921875" style="41" customWidth="1"/>
    <col min="8196" max="8196" width="5.5" style="41" customWidth="1"/>
    <col min="8197" max="8202" width="3.69921875" style="41" customWidth="1"/>
    <col min="8203" max="8203" width="3.8984375" style="41" customWidth="1"/>
    <col min="8204" max="8205" width="3.69921875" style="41" customWidth="1"/>
    <col min="8206" max="8206" width="3.5" style="41" customWidth="1"/>
    <col min="8207" max="8207" width="3.8984375" style="41" customWidth="1"/>
    <col min="8208" max="8209" width="3.69921875" style="41" customWidth="1"/>
    <col min="8210" max="8210" width="3.19921875" style="41" customWidth="1"/>
    <col min="8211" max="8211" width="3.69921875" style="41" customWidth="1"/>
    <col min="8212" max="8212" width="4.09765625" style="41" customWidth="1"/>
    <col min="8213" max="8213" width="4.3984375" style="41" customWidth="1"/>
    <col min="8214" max="8214" width="3.8984375" style="41" customWidth="1"/>
    <col min="8215" max="8215" width="5" style="41" customWidth="1"/>
    <col min="8216" max="8216" width="5.09765625" style="41" customWidth="1"/>
    <col min="8217" max="8219" width="5.19921875" style="41" customWidth="1"/>
    <col min="8220" max="8220" width="5.69921875" style="41" customWidth="1"/>
    <col min="8221" max="8221" width="5.8984375" style="41" customWidth="1"/>
    <col min="8222" max="8222" width="4.5" style="41" customWidth="1"/>
    <col min="8223" max="8223" width="6" style="41" customWidth="1"/>
    <col min="8224" max="8224" width="4.5" style="41" customWidth="1"/>
    <col min="8225" max="8226" width="4.09765625" style="41"/>
    <col min="8227" max="8227" width="4.69921875" style="41" customWidth="1"/>
    <col min="8228" max="8228" width="4.09765625" style="41"/>
    <col min="8229" max="8229" width="5.19921875" style="41" customWidth="1"/>
    <col min="8230" max="8230" width="10.19921875" style="41" customWidth="1"/>
    <col min="8231" max="8231" width="4" style="41" customWidth="1"/>
    <col min="8232" max="8232" width="11.59765625" style="41" customWidth="1"/>
    <col min="8233" max="8233" width="5.09765625" style="41" customWidth="1"/>
    <col min="8234" max="8234" width="14.09765625" style="41" customWidth="1"/>
    <col min="8235" max="8448" width="4.09765625" style="41"/>
    <col min="8449" max="8449" width="4.09765625" style="41" customWidth="1"/>
    <col min="8450" max="8450" width="5.5" style="41" customWidth="1"/>
    <col min="8451" max="8451" width="5.19921875" style="41" customWidth="1"/>
    <col min="8452" max="8452" width="5.5" style="41" customWidth="1"/>
    <col min="8453" max="8458" width="3.69921875" style="41" customWidth="1"/>
    <col min="8459" max="8459" width="3.8984375" style="41" customWidth="1"/>
    <col min="8460" max="8461" width="3.69921875" style="41" customWidth="1"/>
    <col min="8462" max="8462" width="3.5" style="41" customWidth="1"/>
    <col min="8463" max="8463" width="3.8984375" style="41" customWidth="1"/>
    <col min="8464" max="8465" width="3.69921875" style="41" customWidth="1"/>
    <col min="8466" max="8466" width="3.19921875" style="41" customWidth="1"/>
    <col min="8467" max="8467" width="3.69921875" style="41" customWidth="1"/>
    <col min="8468" max="8468" width="4.09765625" style="41" customWidth="1"/>
    <col min="8469" max="8469" width="4.3984375" style="41" customWidth="1"/>
    <col min="8470" max="8470" width="3.8984375" style="41" customWidth="1"/>
    <col min="8471" max="8471" width="5" style="41" customWidth="1"/>
    <col min="8472" max="8472" width="5.09765625" style="41" customWidth="1"/>
    <col min="8473" max="8475" width="5.19921875" style="41" customWidth="1"/>
    <col min="8476" max="8476" width="5.69921875" style="41" customWidth="1"/>
    <col min="8477" max="8477" width="5.8984375" style="41" customWidth="1"/>
    <col min="8478" max="8478" width="4.5" style="41" customWidth="1"/>
    <col min="8479" max="8479" width="6" style="41" customWidth="1"/>
    <col min="8480" max="8480" width="4.5" style="41" customWidth="1"/>
    <col min="8481" max="8482" width="4.09765625" style="41"/>
    <col min="8483" max="8483" width="4.69921875" style="41" customWidth="1"/>
    <col min="8484" max="8484" width="4.09765625" style="41"/>
    <col min="8485" max="8485" width="5.19921875" style="41" customWidth="1"/>
    <col min="8486" max="8486" width="10.19921875" style="41" customWidth="1"/>
    <col min="8487" max="8487" width="4" style="41" customWidth="1"/>
    <col min="8488" max="8488" width="11.59765625" style="41" customWidth="1"/>
    <col min="8489" max="8489" width="5.09765625" style="41" customWidth="1"/>
    <col min="8490" max="8490" width="14.09765625" style="41" customWidth="1"/>
    <col min="8491" max="8704" width="4.09765625" style="41"/>
    <col min="8705" max="8705" width="4.09765625" style="41" customWidth="1"/>
    <col min="8706" max="8706" width="5.5" style="41" customWidth="1"/>
    <col min="8707" max="8707" width="5.19921875" style="41" customWidth="1"/>
    <col min="8708" max="8708" width="5.5" style="41" customWidth="1"/>
    <col min="8709" max="8714" width="3.69921875" style="41" customWidth="1"/>
    <col min="8715" max="8715" width="3.8984375" style="41" customWidth="1"/>
    <col min="8716" max="8717" width="3.69921875" style="41" customWidth="1"/>
    <col min="8718" max="8718" width="3.5" style="41" customWidth="1"/>
    <col min="8719" max="8719" width="3.8984375" style="41" customWidth="1"/>
    <col min="8720" max="8721" width="3.69921875" style="41" customWidth="1"/>
    <col min="8722" max="8722" width="3.19921875" style="41" customWidth="1"/>
    <col min="8723" max="8723" width="3.69921875" style="41" customWidth="1"/>
    <col min="8724" max="8724" width="4.09765625" style="41" customWidth="1"/>
    <col min="8725" max="8725" width="4.3984375" style="41" customWidth="1"/>
    <col min="8726" max="8726" width="3.8984375" style="41" customWidth="1"/>
    <col min="8727" max="8727" width="5" style="41" customWidth="1"/>
    <col min="8728" max="8728" width="5.09765625" style="41" customWidth="1"/>
    <col min="8729" max="8731" width="5.19921875" style="41" customWidth="1"/>
    <col min="8732" max="8732" width="5.69921875" style="41" customWidth="1"/>
    <col min="8733" max="8733" width="5.8984375" style="41" customWidth="1"/>
    <col min="8734" max="8734" width="4.5" style="41" customWidth="1"/>
    <col min="8735" max="8735" width="6" style="41" customWidth="1"/>
    <col min="8736" max="8736" width="4.5" style="41" customWidth="1"/>
    <col min="8737" max="8738" width="4.09765625" style="41"/>
    <col min="8739" max="8739" width="4.69921875" style="41" customWidth="1"/>
    <col min="8740" max="8740" width="4.09765625" style="41"/>
    <col min="8741" max="8741" width="5.19921875" style="41" customWidth="1"/>
    <col min="8742" max="8742" width="10.19921875" style="41" customWidth="1"/>
    <col min="8743" max="8743" width="4" style="41" customWidth="1"/>
    <col min="8744" max="8744" width="11.59765625" style="41" customWidth="1"/>
    <col min="8745" max="8745" width="5.09765625" style="41" customWidth="1"/>
    <col min="8746" max="8746" width="14.09765625" style="41" customWidth="1"/>
    <col min="8747" max="8960" width="4.09765625" style="41"/>
    <col min="8961" max="8961" width="4.09765625" style="41" customWidth="1"/>
    <col min="8962" max="8962" width="5.5" style="41" customWidth="1"/>
    <col min="8963" max="8963" width="5.19921875" style="41" customWidth="1"/>
    <col min="8964" max="8964" width="5.5" style="41" customWidth="1"/>
    <col min="8965" max="8970" width="3.69921875" style="41" customWidth="1"/>
    <col min="8971" max="8971" width="3.8984375" style="41" customWidth="1"/>
    <col min="8972" max="8973" width="3.69921875" style="41" customWidth="1"/>
    <col min="8974" max="8974" width="3.5" style="41" customWidth="1"/>
    <col min="8975" max="8975" width="3.8984375" style="41" customWidth="1"/>
    <col min="8976" max="8977" width="3.69921875" style="41" customWidth="1"/>
    <col min="8978" max="8978" width="3.19921875" style="41" customWidth="1"/>
    <col min="8979" max="8979" width="3.69921875" style="41" customWidth="1"/>
    <col min="8980" max="8980" width="4.09765625" style="41" customWidth="1"/>
    <col min="8981" max="8981" width="4.3984375" style="41" customWidth="1"/>
    <col min="8982" max="8982" width="3.8984375" style="41" customWidth="1"/>
    <col min="8983" max="8983" width="5" style="41" customWidth="1"/>
    <col min="8984" max="8984" width="5.09765625" style="41" customWidth="1"/>
    <col min="8985" max="8987" width="5.19921875" style="41" customWidth="1"/>
    <col min="8988" max="8988" width="5.69921875" style="41" customWidth="1"/>
    <col min="8989" max="8989" width="5.8984375" style="41" customWidth="1"/>
    <col min="8990" max="8990" width="4.5" style="41" customWidth="1"/>
    <col min="8991" max="8991" width="6" style="41" customWidth="1"/>
    <col min="8992" max="8992" width="4.5" style="41" customWidth="1"/>
    <col min="8993" max="8994" width="4.09765625" style="41"/>
    <col min="8995" max="8995" width="4.69921875" style="41" customWidth="1"/>
    <col min="8996" max="8996" width="4.09765625" style="41"/>
    <col min="8997" max="8997" width="5.19921875" style="41" customWidth="1"/>
    <col min="8998" max="8998" width="10.19921875" style="41" customWidth="1"/>
    <col min="8999" max="8999" width="4" style="41" customWidth="1"/>
    <col min="9000" max="9000" width="11.59765625" style="41" customWidth="1"/>
    <col min="9001" max="9001" width="5.09765625" style="41" customWidth="1"/>
    <col min="9002" max="9002" width="14.09765625" style="41" customWidth="1"/>
    <col min="9003" max="9216" width="4.09765625" style="41"/>
    <col min="9217" max="9217" width="4.09765625" style="41" customWidth="1"/>
    <col min="9218" max="9218" width="5.5" style="41" customWidth="1"/>
    <col min="9219" max="9219" width="5.19921875" style="41" customWidth="1"/>
    <col min="9220" max="9220" width="5.5" style="41" customWidth="1"/>
    <col min="9221" max="9226" width="3.69921875" style="41" customWidth="1"/>
    <col min="9227" max="9227" width="3.8984375" style="41" customWidth="1"/>
    <col min="9228" max="9229" width="3.69921875" style="41" customWidth="1"/>
    <col min="9230" max="9230" width="3.5" style="41" customWidth="1"/>
    <col min="9231" max="9231" width="3.8984375" style="41" customWidth="1"/>
    <col min="9232" max="9233" width="3.69921875" style="41" customWidth="1"/>
    <col min="9234" max="9234" width="3.19921875" style="41" customWidth="1"/>
    <col min="9235" max="9235" width="3.69921875" style="41" customWidth="1"/>
    <col min="9236" max="9236" width="4.09765625" style="41" customWidth="1"/>
    <col min="9237" max="9237" width="4.3984375" style="41" customWidth="1"/>
    <col min="9238" max="9238" width="3.8984375" style="41" customWidth="1"/>
    <col min="9239" max="9239" width="5" style="41" customWidth="1"/>
    <col min="9240" max="9240" width="5.09765625" style="41" customWidth="1"/>
    <col min="9241" max="9243" width="5.19921875" style="41" customWidth="1"/>
    <col min="9244" max="9244" width="5.69921875" style="41" customWidth="1"/>
    <col min="9245" max="9245" width="5.8984375" style="41" customWidth="1"/>
    <col min="9246" max="9246" width="4.5" style="41" customWidth="1"/>
    <col min="9247" max="9247" width="6" style="41" customWidth="1"/>
    <col min="9248" max="9248" width="4.5" style="41" customWidth="1"/>
    <col min="9249" max="9250" width="4.09765625" style="41"/>
    <col min="9251" max="9251" width="4.69921875" style="41" customWidth="1"/>
    <col min="9252" max="9252" width="4.09765625" style="41"/>
    <col min="9253" max="9253" width="5.19921875" style="41" customWidth="1"/>
    <col min="9254" max="9254" width="10.19921875" style="41" customWidth="1"/>
    <col min="9255" max="9255" width="4" style="41" customWidth="1"/>
    <col min="9256" max="9256" width="11.59765625" style="41" customWidth="1"/>
    <col min="9257" max="9257" width="5.09765625" style="41" customWidth="1"/>
    <col min="9258" max="9258" width="14.09765625" style="41" customWidth="1"/>
    <col min="9259" max="9472" width="4.09765625" style="41"/>
    <col min="9473" max="9473" width="4.09765625" style="41" customWidth="1"/>
    <col min="9474" max="9474" width="5.5" style="41" customWidth="1"/>
    <col min="9475" max="9475" width="5.19921875" style="41" customWidth="1"/>
    <col min="9476" max="9476" width="5.5" style="41" customWidth="1"/>
    <col min="9477" max="9482" width="3.69921875" style="41" customWidth="1"/>
    <col min="9483" max="9483" width="3.8984375" style="41" customWidth="1"/>
    <col min="9484" max="9485" width="3.69921875" style="41" customWidth="1"/>
    <col min="9486" max="9486" width="3.5" style="41" customWidth="1"/>
    <col min="9487" max="9487" width="3.8984375" style="41" customWidth="1"/>
    <col min="9488" max="9489" width="3.69921875" style="41" customWidth="1"/>
    <col min="9490" max="9490" width="3.19921875" style="41" customWidth="1"/>
    <col min="9491" max="9491" width="3.69921875" style="41" customWidth="1"/>
    <col min="9492" max="9492" width="4.09765625" style="41" customWidth="1"/>
    <col min="9493" max="9493" width="4.3984375" style="41" customWidth="1"/>
    <col min="9494" max="9494" width="3.8984375" style="41" customWidth="1"/>
    <col min="9495" max="9495" width="5" style="41" customWidth="1"/>
    <col min="9496" max="9496" width="5.09765625" style="41" customWidth="1"/>
    <col min="9497" max="9499" width="5.19921875" style="41" customWidth="1"/>
    <col min="9500" max="9500" width="5.69921875" style="41" customWidth="1"/>
    <col min="9501" max="9501" width="5.8984375" style="41" customWidth="1"/>
    <col min="9502" max="9502" width="4.5" style="41" customWidth="1"/>
    <col min="9503" max="9503" width="6" style="41" customWidth="1"/>
    <col min="9504" max="9504" width="4.5" style="41" customWidth="1"/>
    <col min="9505" max="9506" width="4.09765625" style="41"/>
    <col min="9507" max="9507" width="4.69921875" style="41" customWidth="1"/>
    <col min="9508" max="9508" width="4.09765625" style="41"/>
    <col min="9509" max="9509" width="5.19921875" style="41" customWidth="1"/>
    <col min="9510" max="9510" width="10.19921875" style="41" customWidth="1"/>
    <col min="9511" max="9511" width="4" style="41" customWidth="1"/>
    <col min="9512" max="9512" width="11.59765625" style="41" customWidth="1"/>
    <col min="9513" max="9513" width="5.09765625" style="41" customWidth="1"/>
    <col min="9514" max="9514" width="14.09765625" style="41" customWidth="1"/>
    <col min="9515" max="9728" width="4.09765625" style="41"/>
    <col min="9729" max="9729" width="4.09765625" style="41" customWidth="1"/>
    <col min="9730" max="9730" width="5.5" style="41" customWidth="1"/>
    <col min="9731" max="9731" width="5.19921875" style="41" customWidth="1"/>
    <col min="9732" max="9732" width="5.5" style="41" customWidth="1"/>
    <col min="9733" max="9738" width="3.69921875" style="41" customWidth="1"/>
    <col min="9739" max="9739" width="3.8984375" style="41" customWidth="1"/>
    <col min="9740" max="9741" width="3.69921875" style="41" customWidth="1"/>
    <col min="9742" max="9742" width="3.5" style="41" customWidth="1"/>
    <col min="9743" max="9743" width="3.8984375" style="41" customWidth="1"/>
    <col min="9744" max="9745" width="3.69921875" style="41" customWidth="1"/>
    <col min="9746" max="9746" width="3.19921875" style="41" customWidth="1"/>
    <col min="9747" max="9747" width="3.69921875" style="41" customWidth="1"/>
    <col min="9748" max="9748" width="4.09765625" style="41" customWidth="1"/>
    <col min="9749" max="9749" width="4.3984375" style="41" customWidth="1"/>
    <col min="9750" max="9750" width="3.8984375" style="41" customWidth="1"/>
    <col min="9751" max="9751" width="5" style="41" customWidth="1"/>
    <col min="9752" max="9752" width="5.09765625" style="41" customWidth="1"/>
    <col min="9753" max="9755" width="5.19921875" style="41" customWidth="1"/>
    <col min="9756" max="9756" width="5.69921875" style="41" customWidth="1"/>
    <col min="9757" max="9757" width="5.8984375" style="41" customWidth="1"/>
    <col min="9758" max="9758" width="4.5" style="41" customWidth="1"/>
    <col min="9759" max="9759" width="6" style="41" customWidth="1"/>
    <col min="9760" max="9760" width="4.5" style="41" customWidth="1"/>
    <col min="9761" max="9762" width="4.09765625" style="41"/>
    <col min="9763" max="9763" width="4.69921875" style="41" customWidth="1"/>
    <col min="9764" max="9764" width="4.09765625" style="41"/>
    <col min="9765" max="9765" width="5.19921875" style="41" customWidth="1"/>
    <col min="9766" max="9766" width="10.19921875" style="41" customWidth="1"/>
    <col min="9767" max="9767" width="4" style="41" customWidth="1"/>
    <col min="9768" max="9768" width="11.59765625" style="41" customWidth="1"/>
    <col min="9769" max="9769" width="5.09765625" style="41" customWidth="1"/>
    <col min="9770" max="9770" width="14.09765625" style="41" customWidth="1"/>
    <col min="9771" max="9984" width="4.09765625" style="41"/>
    <col min="9985" max="9985" width="4.09765625" style="41" customWidth="1"/>
    <col min="9986" max="9986" width="5.5" style="41" customWidth="1"/>
    <col min="9987" max="9987" width="5.19921875" style="41" customWidth="1"/>
    <col min="9988" max="9988" width="5.5" style="41" customWidth="1"/>
    <col min="9989" max="9994" width="3.69921875" style="41" customWidth="1"/>
    <col min="9995" max="9995" width="3.8984375" style="41" customWidth="1"/>
    <col min="9996" max="9997" width="3.69921875" style="41" customWidth="1"/>
    <col min="9998" max="9998" width="3.5" style="41" customWidth="1"/>
    <col min="9999" max="9999" width="3.8984375" style="41" customWidth="1"/>
    <col min="10000" max="10001" width="3.69921875" style="41" customWidth="1"/>
    <col min="10002" max="10002" width="3.19921875" style="41" customWidth="1"/>
    <col min="10003" max="10003" width="3.69921875" style="41" customWidth="1"/>
    <col min="10004" max="10004" width="4.09765625" style="41" customWidth="1"/>
    <col min="10005" max="10005" width="4.3984375" style="41" customWidth="1"/>
    <col min="10006" max="10006" width="3.8984375" style="41" customWidth="1"/>
    <col min="10007" max="10007" width="5" style="41" customWidth="1"/>
    <col min="10008" max="10008" width="5.09765625" style="41" customWidth="1"/>
    <col min="10009" max="10011" width="5.19921875" style="41" customWidth="1"/>
    <col min="10012" max="10012" width="5.69921875" style="41" customWidth="1"/>
    <col min="10013" max="10013" width="5.8984375" style="41" customWidth="1"/>
    <col min="10014" max="10014" width="4.5" style="41" customWidth="1"/>
    <col min="10015" max="10015" width="6" style="41" customWidth="1"/>
    <col min="10016" max="10016" width="4.5" style="41" customWidth="1"/>
    <col min="10017" max="10018" width="4.09765625" style="41"/>
    <col min="10019" max="10019" width="4.69921875" style="41" customWidth="1"/>
    <col min="10020" max="10020" width="4.09765625" style="41"/>
    <col min="10021" max="10021" width="5.19921875" style="41" customWidth="1"/>
    <col min="10022" max="10022" width="10.19921875" style="41" customWidth="1"/>
    <col min="10023" max="10023" width="4" style="41" customWidth="1"/>
    <col min="10024" max="10024" width="11.59765625" style="41" customWidth="1"/>
    <col min="10025" max="10025" width="5.09765625" style="41" customWidth="1"/>
    <col min="10026" max="10026" width="14.09765625" style="41" customWidth="1"/>
    <col min="10027" max="10240" width="4.09765625" style="41"/>
    <col min="10241" max="10241" width="4.09765625" style="41" customWidth="1"/>
    <col min="10242" max="10242" width="5.5" style="41" customWidth="1"/>
    <col min="10243" max="10243" width="5.19921875" style="41" customWidth="1"/>
    <col min="10244" max="10244" width="5.5" style="41" customWidth="1"/>
    <col min="10245" max="10250" width="3.69921875" style="41" customWidth="1"/>
    <col min="10251" max="10251" width="3.8984375" style="41" customWidth="1"/>
    <col min="10252" max="10253" width="3.69921875" style="41" customWidth="1"/>
    <col min="10254" max="10254" width="3.5" style="41" customWidth="1"/>
    <col min="10255" max="10255" width="3.8984375" style="41" customWidth="1"/>
    <col min="10256" max="10257" width="3.69921875" style="41" customWidth="1"/>
    <col min="10258" max="10258" width="3.19921875" style="41" customWidth="1"/>
    <col min="10259" max="10259" width="3.69921875" style="41" customWidth="1"/>
    <col min="10260" max="10260" width="4.09765625" style="41" customWidth="1"/>
    <col min="10261" max="10261" width="4.3984375" style="41" customWidth="1"/>
    <col min="10262" max="10262" width="3.8984375" style="41" customWidth="1"/>
    <col min="10263" max="10263" width="5" style="41" customWidth="1"/>
    <col min="10264" max="10264" width="5.09765625" style="41" customWidth="1"/>
    <col min="10265" max="10267" width="5.19921875" style="41" customWidth="1"/>
    <col min="10268" max="10268" width="5.69921875" style="41" customWidth="1"/>
    <col min="10269" max="10269" width="5.8984375" style="41" customWidth="1"/>
    <col min="10270" max="10270" width="4.5" style="41" customWidth="1"/>
    <col min="10271" max="10271" width="6" style="41" customWidth="1"/>
    <col min="10272" max="10272" width="4.5" style="41" customWidth="1"/>
    <col min="10273" max="10274" width="4.09765625" style="41"/>
    <col min="10275" max="10275" width="4.69921875" style="41" customWidth="1"/>
    <col min="10276" max="10276" width="4.09765625" style="41"/>
    <col min="10277" max="10277" width="5.19921875" style="41" customWidth="1"/>
    <col min="10278" max="10278" width="10.19921875" style="41" customWidth="1"/>
    <col min="10279" max="10279" width="4" style="41" customWidth="1"/>
    <col min="10280" max="10280" width="11.59765625" style="41" customWidth="1"/>
    <col min="10281" max="10281" width="5.09765625" style="41" customWidth="1"/>
    <col min="10282" max="10282" width="14.09765625" style="41" customWidth="1"/>
    <col min="10283" max="10496" width="4.09765625" style="41"/>
    <col min="10497" max="10497" width="4.09765625" style="41" customWidth="1"/>
    <col min="10498" max="10498" width="5.5" style="41" customWidth="1"/>
    <col min="10499" max="10499" width="5.19921875" style="41" customWidth="1"/>
    <col min="10500" max="10500" width="5.5" style="41" customWidth="1"/>
    <col min="10501" max="10506" width="3.69921875" style="41" customWidth="1"/>
    <col min="10507" max="10507" width="3.8984375" style="41" customWidth="1"/>
    <col min="10508" max="10509" width="3.69921875" style="41" customWidth="1"/>
    <col min="10510" max="10510" width="3.5" style="41" customWidth="1"/>
    <col min="10511" max="10511" width="3.8984375" style="41" customWidth="1"/>
    <col min="10512" max="10513" width="3.69921875" style="41" customWidth="1"/>
    <col min="10514" max="10514" width="3.19921875" style="41" customWidth="1"/>
    <col min="10515" max="10515" width="3.69921875" style="41" customWidth="1"/>
    <col min="10516" max="10516" width="4.09765625" style="41" customWidth="1"/>
    <col min="10517" max="10517" width="4.3984375" style="41" customWidth="1"/>
    <col min="10518" max="10518" width="3.8984375" style="41" customWidth="1"/>
    <col min="10519" max="10519" width="5" style="41" customWidth="1"/>
    <col min="10520" max="10520" width="5.09765625" style="41" customWidth="1"/>
    <col min="10521" max="10523" width="5.19921875" style="41" customWidth="1"/>
    <col min="10524" max="10524" width="5.69921875" style="41" customWidth="1"/>
    <col min="10525" max="10525" width="5.8984375" style="41" customWidth="1"/>
    <col min="10526" max="10526" width="4.5" style="41" customWidth="1"/>
    <col min="10527" max="10527" width="6" style="41" customWidth="1"/>
    <col min="10528" max="10528" width="4.5" style="41" customWidth="1"/>
    <col min="10529" max="10530" width="4.09765625" style="41"/>
    <col min="10531" max="10531" width="4.69921875" style="41" customWidth="1"/>
    <col min="10532" max="10532" width="4.09765625" style="41"/>
    <col min="10533" max="10533" width="5.19921875" style="41" customWidth="1"/>
    <col min="10534" max="10534" width="10.19921875" style="41" customWidth="1"/>
    <col min="10535" max="10535" width="4" style="41" customWidth="1"/>
    <col min="10536" max="10536" width="11.59765625" style="41" customWidth="1"/>
    <col min="10537" max="10537" width="5.09765625" style="41" customWidth="1"/>
    <col min="10538" max="10538" width="14.09765625" style="41" customWidth="1"/>
    <col min="10539" max="10752" width="4.09765625" style="41"/>
    <col min="10753" max="10753" width="4.09765625" style="41" customWidth="1"/>
    <col min="10754" max="10754" width="5.5" style="41" customWidth="1"/>
    <col min="10755" max="10755" width="5.19921875" style="41" customWidth="1"/>
    <col min="10756" max="10756" width="5.5" style="41" customWidth="1"/>
    <col min="10757" max="10762" width="3.69921875" style="41" customWidth="1"/>
    <col min="10763" max="10763" width="3.8984375" style="41" customWidth="1"/>
    <col min="10764" max="10765" width="3.69921875" style="41" customWidth="1"/>
    <col min="10766" max="10766" width="3.5" style="41" customWidth="1"/>
    <col min="10767" max="10767" width="3.8984375" style="41" customWidth="1"/>
    <col min="10768" max="10769" width="3.69921875" style="41" customWidth="1"/>
    <col min="10770" max="10770" width="3.19921875" style="41" customWidth="1"/>
    <col min="10771" max="10771" width="3.69921875" style="41" customWidth="1"/>
    <col min="10772" max="10772" width="4.09765625" style="41" customWidth="1"/>
    <col min="10773" max="10773" width="4.3984375" style="41" customWidth="1"/>
    <col min="10774" max="10774" width="3.8984375" style="41" customWidth="1"/>
    <col min="10775" max="10775" width="5" style="41" customWidth="1"/>
    <col min="10776" max="10776" width="5.09765625" style="41" customWidth="1"/>
    <col min="10777" max="10779" width="5.19921875" style="41" customWidth="1"/>
    <col min="10780" max="10780" width="5.69921875" style="41" customWidth="1"/>
    <col min="10781" max="10781" width="5.8984375" style="41" customWidth="1"/>
    <col min="10782" max="10782" width="4.5" style="41" customWidth="1"/>
    <col min="10783" max="10783" width="6" style="41" customWidth="1"/>
    <col min="10784" max="10784" width="4.5" style="41" customWidth="1"/>
    <col min="10785" max="10786" width="4.09765625" style="41"/>
    <col min="10787" max="10787" width="4.69921875" style="41" customWidth="1"/>
    <col min="10788" max="10788" width="4.09765625" style="41"/>
    <col min="10789" max="10789" width="5.19921875" style="41" customWidth="1"/>
    <col min="10790" max="10790" width="10.19921875" style="41" customWidth="1"/>
    <col min="10791" max="10791" width="4" style="41" customWidth="1"/>
    <col min="10792" max="10792" width="11.59765625" style="41" customWidth="1"/>
    <col min="10793" max="10793" width="5.09765625" style="41" customWidth="1"/>
    <col min="10794" max="10794" width="14.09765625" style="41" customWidth="1"/>
    <col min="10795" max="11008" width="4.09765625" style="41"/>
    <col min="11009" max="11009" width="4.09765625" style="41" customWidth="1"/>
    <col min="11010" max="11010" width="5.5" style="41" customWidth="1"/>
    <col min="11011" max="11011" width="5.19921875" style="41" customWidth="1"/>
    <col min="11012" max="11012" width="5.5" style="41" customWidth="1"/>
    <col min="11013" max="11018" width="3.69921875" style="41" customWidth="1"/>
    <col min="11019" max="11019" width="3.8984375" style="41" customWidth="1"/>
    <col min="11020" max="11021" width="3.69921875" style="41" customWidth="1"/>
    <col min="11022" max="11022" width="3.5" style="41" customWidth="1"/>
    <col min="11023" max="11023" width="3.8984375" style="41" customWidth="1"/>
    <col min="11024" max="11025" width="3.69921875" style="41" customWidth="1"/>
    <col min="11026" max="11026" width="3.19921875" style="41" customWidth="1"/>
    <col min="11027" max="11027" width="3.69921875" style="41" customWidth="1"/>
    <col min="11028" max="11028" width="4.09765625" style="41" customWidth="1"/>
    <col min="11029" max="11029" width="4.3984375" style="41" customWidth="1"/>
    <col min="11030" max="11030" width="3.8984375" style="41" customWidth="1"/>
    <col min="11031" max="11031" width="5" style="41" customWidth="1"/>
    <col min="11032" max="11032" width="5.09765625" style="41" customWidth="1"/>
    <col min="11033" max="11035" width="5.19921875" style="41" customWidth="1"/>
    <col min="11036" max="11036" width="5.69921875" style="41" customWidth="1"/>
    <col min="11037" max="11037" width="5.8984375" style="41" customWidth="1"/>
    <col min="11038" max="11038" width="4.5" style="41" customWidth="1"/>
    <col min="11039" max="11039" width="6" style="41" customWidth="1"/>
    <col min="11040" max="11040" width="4.5" style="41" customWidth="1"/>
    <col min="11041" max="11042" width="4.09765625" style="41"/>
    <col min="11043" max="11043" width="4.69921875" style="41" customWidth="1"/>
    <col min="11044" max="11044" width="4.09765625" style="41"/>
    <col min="11045" max="11045" width="5.19921875" style="41" customWidth="1"/>
    <col min="11046" max="11046" width="10.19921875" style="41" customWidth="1"/>
    <col min="11047" max="11047" width="4" style="41" customWidth="1"/>
    <col min="11048" max="11048" width="11.59765625" style="41" customWidth="1"/>
    <col min="11049" max="11049" width="5.09765625" style="41" customWidth="1"/>
    <col min="11050" max="11050" width="14.09765625" style="41" customWidth="1"/>
    <col min="11051" max="11264" width="4.09765625" style="41"/>
    <col min="11265" max="11265" width="4.09765625" style="41" customWidth="1"/>
    <col min="11266" max="11266" width="5.5" style="41" customWidth="1"/>
    <col min="11267" max="11267" width="5.19921875" style="41" customWidth="1"/>
    <col min="11268" max="11268" width="5.5" style="41" customWidth="1"/>
    <col min="11269" max="11274" width="3.69921875" style="41" customWidth="1"/>
    <col min="11275" max="11275" width="3.8984375" style="41" customWidth="1"/>
    <col min="11276" max="11277" width="3.69921875" style="41" customWidth="1"/>
    <col min="11278" max="11278" width="3.5" style="41" customWidth="1"/>
    <col min="11279" max="11279" width="3.8984375" style="41" customWidth="1"/>
    <col min="11280" max="11281" width="3.69921875" style="41" customWidth="1"/>
    <col min="11282" max="11282" width="3.19921875" style="41" customWidth="1"/>
    <col min="11283" max="11283" width="3.69921875" style="41" customWidth="1"/>
    <col min="11284" max="11284" width="4.09765625" style="41" customWidth="1"/>
    <col min="11285" max="11285" width="4.3984375" style="41" customWidth="1"/>
    <col min="11286" max="11286" width="3.8984375" style="41" customWidth="1"/>
    <col min="11287" max="11287" width="5" style="41" customWidth="1"/>
    <col min="11288" max="11288" width="5.09765625" style="41" customWidth="1"/>
    <col min="11289" max="11291" width="5.19921875" style="41" customWidth="1"/>
    <col min="11292" max="11292" width="5.69921875" style="41" customWidth="1"/>
    <col min="11293" max="11293" width="5.8984375" style="41" customWidth="1"/>
    <col min="11294" max="11294" width="4.5" style="41" customWidth="1"/>
    <col min="11295" max="11295" width="6" style="41" customWidth="1"/>
    <col min="11296" max="11296" width="4.5" style="41" customWidth="1"/>
    <col min="11297" max="11298" width="4.09765625" style="41"/>
    <col min="11299" max="11299" width="4.69921875" style="41" customWidth="1"/>
    <col min="11300" max="11300" width="4.09765625" style="41"/>
    <col min="11301" max="11301" width="5.19921875" style="41" customWidth="1"/>
    <col min="11302" max="11302" width="10.19921875" style="41" customWidth="1"/>
    <col min="11303" max="11303" width="4" style="41" customWidth="1"/>
    <col min="11304" max="11304" width="11.59765625" style="41" customWidth="1"/>
    <col min="11305" max="11305" width="5.09765625" style="41" customWidth="1"/>
    <col min="11306" max="11306" width="14.09765625" style="41" customWidth="1"/>
    <col min="11307" max="11520" width="4.09765625" style="41"/>
    <col min="11521" max="11521" width="4.09765625" style="41" customWidth="1"/>
    <col min="11522" max="11522" width="5.5" style="41" customWidth="1"/>
    <col min="11523" max="11523" width="5.19921875" style="41" customWidth="1"/>
    <col min="11524" max="11524" width="5.5" style="41" customWidth="1"/>
    <col min="11525" max="11530" width="3.69921875" style="41" customWidth="1"/>
    <col min="11531" max="11531" width="3.8984375" style="41" customWidth="1"/>
    <col min="11532" max="11533" width="3.69921875" style="41" customWidth="1"/>
    <col min="11534" max="11534" width="3.5" style="41" customWidth="1"/>
    <col min="11535" max="11535" width="3.8984375" style="41" customWidth="1"/>
    <col min="11536" max="11537" width="3.69921875" style="41" customWidth="1"/>
    <col min="11538" max="11538" width="3.19921875" style="41" customWidth="1"/>
    <col min="11539" max="11539" width="3.69921875" style="41" customWidth="1"/>
    <col min="11540" max="11540" width="4.09765625" style="41" customWidth="1"/>
    <col min="11541" max="11541" width="4.3984375" style="41" customWidth="1"/>
    <col min="11542" max="11542" width="3.8984375" style="41" customWidth="1"/>
    <col min="11543" max="11543" width="5" style="41" customWidth="1"/>
    <col min="11544" max="11544" width="5.09765625" style="41" customWidth="1"/>
    <col min="11545" max="11547" width="5.19921875" style="41" customWidth="1"/>
    <col min="11548" max="11548" width="5.69921875" style="41" customWidth="1"/>
    <col min="11549" max="11549" width="5.8984375" style="41" customWidth="1"/>
    <col min="11550" max="11550" width="4.5" style="41" customWidth="1"/>
    <col min="11551" max="11551" width="6" style="41" customWidth="1"/>
    <col min="11552" max="11552" width="4.5" style="41" customWidth="1"/>
    <col min="11553" max="11554" width="4.09765625" style="41"/>
    <col min="11555" max="11555" width="4.69921875" style="41" customWidth="1"/>
    <col min="11556" max="11556" width="4.09765625" style="41"/>
    <col min="11557" max="11557" width="5.19921875" style="41" customWidth="1"/>
    <col min="11558" max="11558" width="10.19921875" style="41" customWidth="1"/>
    <col min="11559" max="11559" width="4" style="41" customWidth="1"/>
    <col min="11560" max="11560" width="11.59765625" style="41" customWidth="1"/>
    <col min="11561" max="11561" width="5.09765625" style="41" customWidth="1"/>
    <col min="11562" max="11562" width="14.09765625" style="41" customWidth="1"/>
    <col min="11563" max="11776" width="4.09765625" style="41"/>
    <col min="11777" max="11777" width="4.09765625" style="41" customWidth="1"/>
    <col min="11778" max="11778" width="5.5" style="41" customWidth="1"/>
    <col min="11779" max="11779" width="5.19921875" style="41" customWidth="1"/>
    <col min="11780" max="11780" width="5.5" style="41" customWidth="1"/>
    <col min="11781" max="11786" width="3.69921875" style="41" customWidth="1"/>
    <col min="11787" max="11787" width="3.8984375" style="41" customWidth="1"/>
    <col min="11788" max="11789" width="3.69921875" style="41" customWidth="1"/>
    <col min="11790" max="11790" width="3.5" style="41" customWidth="1"/>
    <col min="11791" max="11791" width="3.8984375" style="41" customWidth="1"/>
    <col min="11792" max="11793" width="3.69921875" style="41" customWidth="1"/>
    <col min="11794" max="11794" width="3.19921875" style="41" customWidth="1"/>
    <col min="11795" max="11795" width="3.69921875" style="41" customWidth="1"/>
    <col min="11796" max="11796" width="4.09765625" style="41" customWidth="1"/>
    <col min="11797" max="11797" width="4.3984375" style="41" customWidth="1"/>
    <col min="11798" max="11798" width="3.8984375" style="41" customWidth="1"/>
    <col min="11799" max="11799" width="5" style="41" customWidth="1"/>
    <col min="11800" max="11800" width="5.09765625" style="41" customWidth="1"/>
    <col min="11801" max="11803" width="5.19921875" style="41" customWidth="1"/>
    <col min="11804" max="11804" width="5.69921875" style="41" customWidth="1"/>
    <col min="11805" max="11805" width="5.8984375" style="41" customWidth="1"/>
    <col min="11806" max="11806" width="4.5" style="41" customWidth="1"/>
    <col min="11807" max="11807" width="6" style="41" customWidth="1"/>
    <col min="11808" max="11808" width="4.5" style="41" customWidth="1"/>
    <col min="11809" max="11810" width="4.09765625" style="41"/>
    <col min="11811" max="11811" width="4.69921875" style="41" customWidth="1"/>
    <col min="11812" max="11812" width="4.09765625" style="41"/>
    <col min="11813" max="11813" width="5.19921875" style="41" customWidth="1"/>
    <col min="11814" max="11814" width="10.19921875" style="41" customWidth="1"/>
    <col min="11815" max="11815" width="4" style="41" customWidth="1"/>
    <col min="11816" max="11816" width="11.59765625" style="41" customWidth="1"/>
    <col min="11817" max="11817" width="5.09765625" style="41" customWidth="1"/>
    <col min="11818" max="11818" width="14.09765625" style="41" customWidth="1"/>
    <col min="11819" max="12032" width="4.09765625" style="41"/>
    <col min="12033" max="12033" width="4.09765625" style="41" customWidth="1"/>
    <col min="12034" max="12034" width="5.5" style="41" customWidth="1"/>
    <col min="12035" max="12035" width="5.19921875" style="41" customWidth="1"/>
    <col min="12036" max="12036" width="5.5" style="41" customWidth="1"/>
    <col min="12037" max="12042" width="3.69921875" style="41" customWidth="1"/>
    <col min="12043" max="12043" width="3.8984375" style="41" customWidth="1"/>
    <col min="12044" max="12045" width="3.69921875" style="41" customWidth="1"/>
    <col min="12046" max="12046" width="3.5" style="41" customWidth="1"/>
    <col min="12047" max="12047" width="3.8984375" style="41" customWidth="1"/>
    <col min="12048" max="12049" width="3.69921875" style="41" customWidth="1"/>
    <col min="12050" max="12050" width="3.19921875" style="41" customWidth="1"/>
    <col min="12051" max="12051" width="3.69921875" style="41" customWidth="1"/>
    <col min="12052" max="12052" width="4.09765625" style="41" customWidth="1"/>
    <col min="12053" max="12053" width="4.3984375" style="41" customWidth="1"/>
    <col min="12054" max="12054" width="3.8984375" style="41" customWidth="1"/>
    <col min="12055" max="12055" width="5" style="41" customWidth="1"/>
    <col min="12056" max="12056" width="5.09765625" style="41" customWidth="1"/>
    <col min="12057" max="12059" width="5.19921875" style="41" customWidth="1"/>
    <col min="12060" max="12060" width="5.69921875" style="41" customWidth="1"/>
    <col min="12061" max="12061" width="5.8984375" style="41" customWidth="1"/>
    <col min="12062" max="12062" width="4.5" style="41" customWidth="1"/>
    <col min="12063" max="12063" width="6" style="41" customWidth="1"/>
    <col min="12064" max="12064" width="4.5" style="41" customWidth="1"/>
    <col min="12065" max="12066" width="4.09765625" style="41"/>
    <col min="12067" max="12067" width="4.69921875" style="41" customWidth="1"/>
    <col min="12068" max="12068" width="4.09765625" style="41"/>
    <col min="12069" max="12069" width="5.19921875" style="41" customWidth="1"/>
    <col min="12070" max="12070" width="10.19921875" style="41" customWidth="1"/>
    <col min="12071" max="12071" width="4" style="41" customWidth="1"/>
    <col min="12072" max="12072" width="11.59765625" style="41" customWidth="1"/>
    <col min="12073" max="12073" width="5.09765625" style="41" customWidth="1"/>
    <col min="12074" max="12074" width="14.09765625" style="41" customWidth="1"/>
    <col min="12075" max="12288" width="4.09765625" style="41"/>
    <col min="12289" max="12289" width="4.09765625" style="41" customWidth="1"/>
    <col min="12290" max="12290" width="5.5" style="41" customWidth="1"/>
    <col min="12291" max="12291" width="5.19921875" style="41" customWidth="1"/>
    <col min="12292" max="12292" width="5.5" style="41" customWidth="1"/>
    <col min="12293" max="12298" width="3.69921875" style="41" customWidth="1"/>
    <col min="12299" max="12299" width="3.8984375" style="41" customWidth="1"/>
    <col min="12300" max="12301" width="3.69921875" style="41" customWidth="1"/>
    <col min="12302" max="12302" width="3.5" style="41" customWidth="1"/>
    <col min="12303" max="12303" width="3.8984375" style="41" customWidth="1"/>
    <col min="12304" max="12305" width="3.69921875" style="41" customWidth="1"/>
    <col min="12306" max="12306" width="3.19921875" style="41" customWidth="1"/>
    <col min="12307" max="12307" width="3.69921875" style="41" customWidth="1"/>
    <col min="12308" max="12308" width="4.09765625" style="41" customWidth="1"/>
    <col min="12309" max="12309" width="4.3984375" style="41" customWidth="1"/>
    <col min="12310" max="12310" width="3.8984375" style="41" customWidth="1"/>
    <col min="12311" max="12311" width="5" style="41" customWidth="1"/>
    <col min="12312" max="12312" width="5.09765625" style="41" customWidth="1"/>
    <col min="12313" max="12315" width="5.19921875" style="41" customWidth="1"/>
    <col min="12316" max="12316" width="5.69921875" style="41" customWidth="1"/>
    <col min="12317" max="12317" width="5.8984375" style="41" customWidth="1"/>
    <col min="12318" max="12318" width="4.5" style="41" customWidth="1"/>
    <col min="12319" max="12319" width="6" style="41" customWidth="1"/>
    <col min="12320" max="12320" width="4.5" style="41" customWidth="1"/>
    <col min="12321" max="12322" width="4.09765625" style="41"/>
    <col min="12323" max="12323" width="4.69921875" style="41" customWidth="1"/>
    <col min="12324" max="12324" width="4.09765625" style="41"/>
    <col min="12325" max="12325" width="5.19921875" style="41" customWidth="1"/>
    <col min="12326" max="12326" width="10.19921875" style="41" customWidth="1"/>
    <col min="12327" max="12327" width="4" style="41" customWidth="1"/>
    <col min="12328" max="12328" width="11.59765625" style="41" customWidth="1"/>
    <col min="12329" max="12329" width="5.09765625" style="41" customWidth="1"/>
    <col min="12330" max="12330" width="14.09765625" style="41" customWidth="1"/>
    <col min="12331" max="12544" width="4.09765625" style="41"/>
    <col min="12545" max="12545" width="4.09765625" style="41" customWidth="1"/>
    <col min="12546" max="12546" width="5.5" style="41" customWidth="1"/>
    <col min="12547" max="12547" width="5.19921875" style="41" customWidth="1"/>
    <col min="12548" max="12548" width="5.5" style="41" customWidth="1"/>
    <col min="12549" max="12554" width="3.69921875" style="41" customWidth="1"/>
    <col min="12555" max="12555" width="3.8984375" style="41" customWidth="1"/>
    <col min="12556" max="12557" width="3.69921875" style="41" customWidth="1"/>
    <col min="12558" max="12558" width="3.5" style="41" customWidth="1"/>
    <col min="12559" max="12559" width="3.8984375" style="41" customWidth="1"/>
    <col min="12560" max="12561" width="3.69921875" style="41" customWidth="1"/>
    <col min="12562" max="12562" width="3.19921875" style="41" customWidth="1"/>
    <col min="12563" max="12563" width="3.69921875" style="41" customWidth="1"/>
    <col min="12564" max="12564" width="4.09765625" style="41" customWidth="1"/>
    <col min="12565" max="12565" width="4.3984375" style="41" customWidth="1"/>
    <col min="12566" max="12566" width="3.8984375" style="41" customWidth="1"/>
    <col min="12567" max="12567" width="5" style="41" customWidth="1"/>
    <col min="12568" max="12568" width="5.09765625" style="41" customWidth="1"/>
    <col min="12569" max="12571" width="5.19921875" style="41" customWidth="1"/>
    <col min="12572" max="12572" width="5.69921875" style="41" customWidth="1"/>
    <col min="12573" max="12573" width="5.8984375" style="41" customWidth="1"/>
    <col min="12574" max="12574" width="4.5" style="41" customWidth="1"/>
    <col min="12575" max="12575" width="6" style="41" customWidth="1"/>
    <col min="12576" max="12576" width="4.5" style="41" customWidth="1"/>
    <col min="12577" max="12578" width="4.09765625" style="41"/>
    <col min="12579" max="12579" width="4.69921875" style="41" customWidth="1"/>
    <col min="12580" max="12580" width="4.09765625" style="41"/>
    <col min="12581" max="12581" width="5.19921875" style="41" customWidth="1"/>
    <col min="12582" max="12582" width="10.19921875" style="41" customWidth="1"/>
    <col min="12583" max="12583" width="4" style="41" customWidth="1"/>
    <col min="12584" max="12584" width="11.59765625" style="41" customWidth="1"/>
    <col min="12585" max="12585" width="5.09765625" style="41" customWidth="1"/>
    <col min="12586" max="12586" width="14.09765625" style="41" customWidth="1"/>
    <col min="12587" max="12800" width="4.09765625" style="41"/>
    <col min="12801" max="12801" width="4.09765625" style="41" customWidth="1"/>
    <col min="12802" max="12802" width="5.5" style="41" customWidth="1"/>
    <col min="12803" max="12803" width="5.19921875" style="41" customWidth="1"/>
    <col min="12804" max="12804" width="5.5" style="41" customWidth="1"/>
    <col min="12805" max="12810" width="3.69921875" style="41" customWidth="1"/>
    <col min="12811" max="12811" width="3.8984375" style="41" customWidth="1"/>
    <col min="12812" max="12813" width="3.69921875" style="41" customWidth="1"/>
    <col min="12814" max="12814" width="3.5" style="41" customWidth="1"/>
    <col min="12815" max="12815" width="3.8984375" style="41" customWidth="1"/>
    <col min="12816" max="12817" width="3.69921875" style="41" customWidth="1"/>
    <col min="12818" max="12818" width="3.19921875" style="41" customWidth="1"/>
    <col min="12819" max="12819" width="3.69921875" style="41" customWidth="1"/>
    <col min="12820" max="12820" width="4.09765625" style="41" customWidth="1"/>
    <col min="12821" max="12821" width="4.3984375" style="41" customWidth="1"/>
    <col min="12822" max="12822" width="3.8984375" style="41" customWidth="1"/>
    <col min="12823" max="12823" width="5" style="41" customWidth="1"/>
    <col min="12824" max="12824" width="5.09765625" style="41" customWidth="1"/>
    <col min="12825" max="12827" width="5.19921875" style="41" customWidth="1"/>
    <col min="12828" max="12828" width="5.69921875" style="41" customWidth="1"/>
    <col min="12829" max="12829" width="5.8984375" style="41" customWidth="1"/>
    <col min="12830" max="12830" width="4.5" style="41" customWidth="1"/>
    <col min="12831" max="12831" width="6" style="41" customWidth="1"/>
    <col min="12832" max="12832" width="4.5" style="41" customWidth="1"/>
    <col min="12833" max="12834" width="4.09765625" style="41"/>
    <col min="12835" max="12835" width="4.69921875" style="41" customWidth="1"/>
    <col min="12836" max="12836" width="4.09765625" style="41"/>
    <col min="12837" max="12837" width="5.19921875" style="41" customWidth="1"/>
    <col min="12838" max="12838" width="10.19921875" style="41" customWidth="1"/>
    <col min="12839" max="12839" width="4" style="41" customWidth="1"/>
    <col min="12840" max="12840" width="11.59765625" style="41" customWidth="1"/>
    <col min="12841" max="12841" width="5.09765625" style="41" customWidth="1"/>
    <col min="12842" max="12842" width="14.09765625" style="41" customWidth="1"/>
    <col min="12843" max="13056" width="4.09765625" style="41"/>
    <col min="13057" max="13057" width="4.09765625" style="41" customWidth="1"/>
    <col min="13058" max="13058" width="5.5" style="41" customWidth="1"/>
    <col min="13059" max="13059" width="5.19921875" style="41" customWidth="1"/>
    <col min="13060" max="13060" width="5.5" style="41" customWidth="1"/>
    <col min="13061" max="13066" width="3.69921875" style="41" customWidth="1"/>
    <col min="13067" max="13067" width="3.8984375" style="41" customWidth="1"/>
    <col min="13068" max="13069" width="3.69921875" style="41" customWidth="1"/>
    <col min="13070" max="13070" width="3.5" style="41" customWidth="1"/>
    <col min="13071" max="13071" width="3.8984375" style="41" customWidth="1"/>
    <col min="13072" max="13073" width="3.69921875" style="41" customWidth="1"/>
    <col min="13074" max="13074" width="3.19921875" style="41" customWidth="1"/>
    <col min="13075" max="13075" width="3.69921875" style="41" customWidth="1"/>
    <col min="13076" max="13076" width="4.09765625" style="41" customWidth="1"/>
    <col min="13077" max="13077" width="4.3984375" style="41" customWidth="1"/>
    <col min="13078" max="13078" width="3.8984375" style="41" customWidth="1"/>
    <col min="13079" max="13079" width="5" style="41" customWidth="1"/>
    <col min="13080" max="13080" width="5.09765625" style="41" customWidth="1"/>
    <col min="13081" max="13083" width="5.19921875" style="41" customWidth="1"/>
    <col min="13084" max="13084" width="5.69921875" style="41" customWidth="1"/>
    <col min="13085" max="13085" width="5.8984375" style="41" customWidth="1"/>
    <col min="13086" max="13086" width="4.5" style="41" customWidth="1"/>
    <col min="13087" max="13087" width="6" style="41" customWidth="1"/>
    <col min="13088" max="13088" width="4.5" style="41" customWidth="1"/>
    <col min="13089" max="13090" width="4.09765625" style="41"/>
    <col min="13091" max="13091" width="4.69921875" style="41" customWidth="1"/>
    <col min="13092" max="13092" width="4.09765625" style="41"/>
    <col min="13093" max="13093" width="5.19921875" style="41" customWidth="1"/>
    <col min="13094" max="13094" width="10.19921875" style="41" customWidth="1"/>
    <col min="13095" max="13095" width="4" style="41" customWidth="1"/>
    <col min="13096" max="13096" width="11.59765625" style="41" customWidth="1"/>
    <col min="13097" max="13097" width="5.09765625" style="41" customWidth="1"/>
    <col min="13098" max="13098" width="14.09765625" style="41" customWidth="1"/>
    <col min="13099" max="13312" width="4.09765625" style="41"/>
    <col min="13313" max="13313" width="4.09765625" style="41" customWidth="1"/>
    <col min="13314" max="13314" width="5.5" style="41" customWidth="1"/>
    <col min="13315" max="13315" width="5.19921875" style="41" customWidth="1"/>
    <col min="13316" max="13316" width="5.5" style="41" customWidth="1"/>
    <col min="13317" max="13322" width="3.69921875" style="41" customWidth="1"/>
    <col min="13323" max="13323" width="3.8984375" style="41" customWidth="1"/>
    <col min="13324" max="13325" width="3.69921875" style="41" customWidth="1"/>
    <col min="13326" max="13326" width="3.5" style="41" customWidth="1"/>
    <col min="13327" max="13327" width="3.8984375" style="41" customWidth="1"/>
    <col min="13328" max="13329" width="3.69921875" style="41" customWidth="1"/>
    <col min="13330" max="13330" width="3.19921875" style="41" customWidth="1"/>
    <col min="13331" max="13331" width="3.69921875" style="41" customWidth="1"/>
    <col min="13332" max="13332" width="4.09765625" style="41" customWidth="1"/>
    <col min="13333" max="13333" width="4.3984375" style="41" customWidth="1"/>
    <col min="13334" max="13334" width="3.8984375" style="41" customWidth="1"/>
    <col min="13335" max="13335" width="5" style="41" customWidth="1"/>
    <col min="13336" max="13336" width="5.09765625" style="41" customWidth="1"/>
    <col min="13337" max="13339" width="5.19921875" style="41" customWidth="1"/>
    <col min="13340" max="13340" width="5.69921875" style="41" customWidth="1"/>
    <col min="13341" max="13341" width="5.8984375" style="41" customWidth="1"/>
    <col min="13342" max="13342" width="4.5" style="41" customWidth="1"/>
    <col min="13343" max="13343" width="6" style="41" customWidth="1"/>
    <col min="13344" max="13344" width="4.5" style="41" customWidth="1"/>
    <col min="13345" max="13346" width="4.09765625" style="41"/>
    <col min="13347" max="13347" width="4.69921875" style="41" customWidth="1"/>
    <col min="13348" max="13348" width="4.09765625" style="41"/>
    <col min="13349" max="13349" width="5.19921875" style="41" customWidth="1"/>
    <col min="13350" max="13350" width="10.19921875" style="41" customWidth="1"/>
    <col min="13351" max="13351" width="4" style="41" customWidth="1"/>
    <col min="13352" max="13352" width="11.59765625" style="41" customWidth="1"/>
    <col min="13353" max="13353" width="5.09765625" style="41" customWidth="1"/>
    <col min="13354" max="13354" width="14.09765625" style="41" customWidth="1"/>
    <col min="13355" max="13568" width="4.09765625" style="41"/>
    <col min="13569" max="13569" width="4.09765625" style="41" customWidth="1"/>
    <col min="13570" max="13570" width="5.5" style="41" customWidth="1"/>
    <col min="13571" max="13571" width="5.19921875" style="41" customWidth="1"/>
    <col min="13572" max="13572" width="5.5" style="41" customWidth="1"/>
    <col min="13573" max="13578" width="3.69921875" style="41" customWidth="1"/>
    <col min="13579" max="13579" width="3.8984375" style="41" customWidth="1"/>
    <col min="13580" max="13581" width="3.69921875" style="41" customWidth="1"/>
    <col min="13582" max="13582" width="3.5" style="41" customWidth="1"/>
    <col min="13583" max="13583" width="3.8984375" style="41" customWidth="1"/>
    <col min="13584" max="13585" width="3.69921875" style="41" customWidth="1"/>
    <col min="13586" max="13586" width="3.19921875" style="41" customWidth="1"/>
    <col min="13587" max="13587" width="3.69921875" style="41" customWidth="1"/>
    <col min="13588" max="13588" width="4.09765625" style="41" customWidth="1"/>
    <col min="13589" max="13589" width="4.3984375" style="41" customWidth="1"/>
    <col min="13590" max="13590" width="3.8984375" style="41" customWidth="1"/>
    <col min="13591" max="13591" width="5" style="41" customWidth="1"/>
    <col min="13592" max="13592" width="5.09765625" style="41" customWidth="1"/>
    <col min="13593" max="13595" width="5.19921875" style="41" customWidth="1"/>
    <col min="13596" max="13596" width="5.69921875" style="41" customWidth="1"/>
    <col min="13597" max="13597" width="5.8984375" style="41" customWidth="1"/>
    <col min="13598" max="13598" width="4.5" style="41" customWidth="1"/>
    <col min="13599" max="13599" width="6" style="41" customWidth="1"/>
    <col min="13600" max="13600" width="4.5" style="41" customWidth="1"/>
    <col min="13601" max="13602" width="4.09765625" style="41"/>
    <col min="13603" max="13603" width="4.69921875" style="41" customWidth="1"/>
    <col min="13604" max="13604" width="4.09765625" style="41"/>
    <col min="13605" max="13605" width="5.19921875" style="41" customWidth="1"/>
    <col min="13606" max="13606" width="10.19921875" style="41" customWidth="1"/>
    <col min="13607" max="13607" width="4" style="41" customWidth="1"/>
    <col min="13608" max="13608" width="11.59765625" style="41" customWidth="1"/>
    <col min="13609" max="13609" width="5.09765625" style="41" customWidth="1"/>
    <col min="13610" max="13610" width="14.09765625" style="41" customWidth="1"/>
    <col min="13611" max="13824" width="4.09765625" style="41"/>
    <col min="13825" max="13825" width="4.09765625" style="41" customWidth="1"/>
    <col min="13826" max="13826" width="5.5" style="41" customWidth="1"/>
    <col min="13827" max="13827" width="5.19921875" style="41" customWidth="1"/>
    <col min="13828" max="13828" width="5.5" style="41" customWidth="1"/>
    <col min="13829" max="13834" width="3.69921875" style="41" customWidth="1"/>
    <col min="13835" max="13835" width="3.8984375" style="41" customWidth="1"/>
    <col min="13836" max="13837" width="3.69921875" style="41" customWidth="1"/>
    <col min="13838" max="13838" width="3.5" style="41" customWidth="1"/>
    <col min="13839" max="13839" width="3.8984375" style="41" customWidth="1"/>
    <col min="13840" max="13841" width="3.69921875" style="41" customWidth="1"/>
    <col min="13842" max="13842" width="3.19921875" style="41" customWidth="1"/>
    <col min="13843" max="13843" width="3.69921875" style="41" customWidth="1"/>
    <col min="13844" max="13844" width="4.09765625" style="41" customWidth="1"/>
    <col min="13845" max="13845" width="4.3984375" style="41" customWidth="1"/>
    <col min="13846" max="13846" width="3.8984375" style="41" customWidth="1"/>
    <col min="13847" max="13847" width="5" style="41" customWidth="1"/>
    <col min="13848" max="13848" width="5.09765625" style="41" customWidth="1"/>
    <col min="13849" max="13851" width="5.19921875" style="41" customWidth="1"/>
    <col min="13852" max="13852" width="5.69921875" style="41" customWidth="1"/>
    <col min="13853" max="13853" width="5.8984375" style="41" customWidth="1"/>
    <col min="13854" max="13854" width="4.5" style="41" customWidth="1"/>
    <col min="13855" max="13855" width="6" style="41" customWidth="1"/>
    <col min="13856" max="13856" width="4.5" style="41" customWidth="1"/>
    <col min="13857" max="13858" width="4.09765625" style="41"/>
    <col min="13859" max="13859" width="4.69921875" style="41" customWidth="1"/>
    <col min="13860" max="13860" width="4.09765625" style="41"/>
    <col min="13861" max="13861" width="5.19921875" style="41" customWidth="1"/>
    <col min="13862" max="13862" width="10.19921875" style="41" customWidth="1"/>
    <col min="13863" max="13863" width="4" style="41" customWidth="1"/>
    <col min="13864" max="13864" width="11.59765625" style="41" customWidth="1"/>
    <col min="13865" max="13865" width="5.09765625" style="41" customWidth="1"/>
    <col min="13866" max="13866" width="14.09765625" style="41" customWidth="1"/>
    <col min="13867" max="14080" width="4.09765625" style="41"/>
    <col min="14081" max="14081" width="4.09765625" style="41" customWidth="1"/>
    <col min="14082" max="14082" width="5.5" style="41" customWidth="1"/>
    <col min="14083" max="14083" width="5.19921875" style="41" customWidth="1"/>
    <col min="14084" max="14084" width="5.5" style="41" customWidth="1"/>
    <col min="14085" max="14090" width="3.69921875" style="41" customWidth="1"/>
    <col min="14091" max="14091" width="3.8984375" style="41" customWidth="1"/>
    <col min="14092" max="14093" width="3.69921875" style="41" customWidth="1"/>
    <col min="14094" max="14094" width="3.5" style="41" customWidth="1"/>
    <col min="14095" max="14095" width="3.8984375" style="41" customWidth="1"/>
    <col min="14096" max="14097" width="3.69921875" style="41" customWidth="1"/>
    <col min="14098" max="14098" width="3.19921875" style="41" customWidth="1"/>
    <col min="14099" max="14099" width="3.69921875" style="41" customWidth="1"/>
    <col min="14100" max="14100" width="4.09765625" style="41" customWidth="1"/>
    <col min="14101" max="14101" width="4.3984375" style="41" customWidth="1"/>
    <col min="14102" max="14102" width="3.8984375" style="41" customWidth="1"/>
    <col min="14103" max="14103" width="5" style="41" customWidth="1"/>
    <col min="14104" max="14104" width="5.09765625" style="41" customWidth="1"/>
    <col min="14105" max="14107" width="5.19921875" style="41" customWidth="1"/>
    <col min="14108" max="14108" width="5.69921875" style="41" customWidth="1"/>
    <col min="14109" max="14109" width="5.8984375" style="41" customWidth="1"/>
    <col min="14110" max="14110" width="4.5" style="41" customWidth="1"/>
    <col min="14111" max="14111" width="6" style="41" customWidth="1"/>
    <col min="14112" max="14112" width="4.5" style="41" customWidth="1"/>
    <col min="14113" max="14114" width="4.09765625" style="41"/>
    <col min="14115" max="14115" width="4.69921875" style="41" customWidth="1"/>
    <col min="14116" max="14116" width="4.09765625" style="41"/>
    <col min="14117" max="14117" width="5.19921875" style="41" customWidth="1"/>
    <col min="14118" max="14118" width="10.19921875" style="41" customWidth="1"/>
    <col min="14119" max="14119" width="4" style="41" customWidth="1"/>
    <col min="14120" max="14120" width="11.59765625" style="41" customWidth="1"/>
    <col min="14121" max="14121" width="5.09765625" style="41" customWidth="1"/>
    <col min="14122" max="14122" width="14.09765625" style="41" customWidth="1"/>
    <col min="14123" max="14336" width="4.09765625" style="41"/>
    <col min="14337" max="14337" width="4.09765625" style="41" customWidth="1"/>
    <col min="14338" max="14338" width="5.5" style="41" customWidth="1"/>
    <col min="14339" max="14339" width="5.19921875" style="41" customWidth="1"/>
    <col min="14340" max="14340" width="5.5" style="41" customWidth="1"/>
    <col min="14341" max="14346" width="3.69921875" style="41" customWidth="1"/>
    <col min="14347" max="14347" width="3.8984375" style="41" customWidth="1"/>
    <col min="14348" max="14349" width="3.69921875" style="41" customWidth="1"/>
    <col min="14350" max="14350" width="3.5" style="41" customWidth="1"/>
    <col min="14351" max="14351" width="3.8984375" style="41" customWidth="1"/>
    <col min="14352" max="14353" width="3.69921875" style="41" customWidth="1"/>
    <col min="14354" max="14354" width="3.19921875" style="41" customWidth="1"/>
    <col min="14355" max="14355" width="3.69921875" style="41" customWidth="1"/>
    <col min="14356" max="14356" width="4.09765625" style="41" customWidth="1"/>
    <col min="14357" max="14357" width="4.3984375" style="41" customWidth="1"/>
    <col min="14358" max="14358" width="3.8984375" style="41" customWidth="1"/>
    <col min="14359" max="14359" width="5" style="41" customWidth="1"/>
    <col min="14360" max="14360" width="5.09765625" style="41" customWidth="1"/>
    <col min="14361" max="14363" width="5.19921875" style="41" customWidth="1"/>
    <col min="14364" max="14364" width="5.69921875" style="41" customWidth="1"/>
    <col min="14365" max="14365" width="5.8984375" style="41" customWidth="1"/>
    <col min="14366" max="14366" width="4.5" style="41" customWidth="1"/>
    <col min="14367" max="14367" width="6" style="41" customWidth="1"/>
    <col min="14368" max="14368" width="4.5" style="41" customWidth="1"/>
    <col min="14369" max="14370" width="4.09765625" style="41"/>
    <col min="14371" max="14371" width="4.69921875" style="41" customWidth="1"/>
    <col min="14372" max="14372" width="4.09765625" style="41"/>
    <col min="14373" max="14373" width="5.19921875" style="41" customWidth="1"/>
    <col min="14374" max="14374" width="10.19921875" style="41" customWidth="1"/>
    <col min="14375" max="14375" width="4" style="41" customWidth="1"/>
    <col min="14376" max="14376" width="11.59765625" style="41" customWidth="1"/>
    <col min="14377" max="14377" width="5.09765625" style="41" customWidth="1"/>
    <col min="14378" max="14378" width="14.09765625" style="41" customWidth="1"/>
    <col min="14379" max="14592" width="4.09765625" style="41"/>
    <col min="14593" max="14593" width="4.09765625" style="41" customWidth="1"/>
    <col min="14594" max="14594" width="5.5" style="41" customWidth="1"/>
    <col min="14595" max="14595" width="5.19921875" style="41" customWidth="1"/>
    <col min="14596" max="14596" width="5.5" style="41" customWidth="1"/>
    <col min="14597" max="14602" width="3.69921875" style="41" customWidth="1"/>
    <col min="14603" max="14603" width="3.8984375" style="41" customWidth="1"/>
    <col min="14604" max="14605" width="3.69921875" style="41" customWidth="1"/>
    <col min="14606" max="14606" width="3.5" style="41" customWidth="1"/>
    <col min="14607" max="14607" width="3.8984375" style="41" customWidth="1"/>
    <col min="14608" max="14609" width="3.69921875" style="41" customWidth="1"/>
    <col min="14610" max="14610" width="3.19921875" style="41" customWidth="1"/>
    <col min="14611" max="14611" width="3.69921875" style="41" customWidth="1"/>
    <col min="14612" max="14612" width="4.09765625" style="41" customWidth="1"/>
    <col min="14613" max="14613" width="4.3984375" style="41" customWidth="1"/>
    <col min="14614" max="14614" width="3.8984375" style="41" customWidth="1"/>
    <col min="14615" max="14615" width="5" style="41" customWidth="1"/>
    <col min="14616" max="14616" width="5.09765625" style="41" customWidth="1"/>
    <col min="14617" max="14619" width="5.19921875" style="41" customWidth="1"/>
    <col min="14620" max="14620" width="5.69921875" style="41" customWidth="1"/>
    <col min="14621" max="14621" width="5.8984375" style="41" customWidth="1"/>
    <col min="14622" max="14622" width="4.5" style="41" customWidth="1"/>
    <col min="14623" max="14623" width="6" style="41" customWidth="1"/>
    <col min="14624" max="14624" width="4.5" style="41" customWidth="1"/>
    <col min="14625" max="14626" width="4.09765625" style="41"/>
    <col min="14627" max="14627" width="4.69921875" style="41" customWidth="1"/>
    <col min="14628" max="14628" width="4.09765625" style="41"/>
    <col min="14629" max="14629" width="5.19921875" style="41" customWidth="1"/>
    <col min="14630" max="14630" width="10.19921875" style="41" customWidth="1"/>
    <col min="14631" max="14631" width="4" style="41" customWidth="1"/>
    <col min="14632" max="14632" width="11.59765625" style="41" customWidth="1"/>
    <col min="14633" max="14633" width="5.09765625" style="41" customWidth="1"/>
    <col min="14634" max="14634" width="14.09765625" style="41" customWidth="1"/>
    <col min="14635" max="14848" width="4.09765625" style="41"/>
    <col min="14849" max="14849" width="4.09765625" style="41" customWidth="1"/>
    <col min="14850" max="14850" width="5.5" style="41" customWidth="1"/>
    <col min="14851" max="14851" width="5.19921875" style="41" customWidth="1"/>
    <col min="14852" max="14852" width="5.5" style="41" customWidth="1"/>
    <col min="14853" max="14858" width="3.69921875" style="41" customWidth="1"/>
    <col min="14859" max="14859" width="3.8984375" style="41" customWidth="1"/>
    <col min="14860" max="14861" width="3.69921875" style="41" customWidth="1"/>
    <col min="14862" max="14862" width="3.5" style="41" customWidth="1"/>
    <col min="14863" max="14863" width="3.8984375" style="41" customWidth="1"/>
    <col min="14864" max="14865" width="3.69921875" style="41" customWidth="1"/>
    <col min="14866" max="14866" width="3.19921875" style="41" customWidth="1"/>
    <col min="14867" max="14867" width="3.69921875" style="41" customWidth="1"/>
    <col min="14868" max="14868" width="4.09765625" style="41" customWidth="1"/>
    <col min="14869" max="14869" width="4.3984375" style="41" customWidth="1"/>
    <col min="14870" max="14870" width="3.8984375" style="41" customWidth="1"/>
    <col min="14871" max="14871" width="5" style="41" customWidth="1"/>
    <col min="14872" max="14872" width="5.09765625" style="41" customWidth="1"/>
    <col min="14873" max="14875" width="5.19921875" style="41" customWidth="1"/>
    <col min="14876" max="14876" width="5.69921875" style="41" customWidth="1"/>
    <col min="14877" max="14877" width="5.8984375" style="41" customWidth="1"/>
    <col min="14878" max="14878" width="4.5" style="41" customWidth="1"/>
    <col min="14879" max="14879" width="6" style="41" customWidth="1"/>
    <col min="14880" max="14880" width="4.5" style="41" customWidth="1"/>
    <col min="14881" max="14882" width="4.09765625" style="41"/>
    <col min="14883" max="14883" width="4.69921875" style="41" customWidth="1"/>
    <col min="14884" max="14884" width="4.09765625" style="41"/>
    <col min="14885" max="14885" width="5.19921875" style="41" customWidth="1"/>
    <col min="14886" max="14886" width="10.19921875" style="41" customWidth="1"/>
    <col min="14887" max="14887" width="4" style="41" customWidth="1"/>
    <col min="14888" max="14888" width="11.59765625" style="41" customWidth="1"/>
    <col min="14889" max="14889" width="5.09765625" style="41" customWidth="1"/>
    <col min="14890" max="14890" width="14.09765625" style="41" customWidth="1"/>
    <col min="14891" max="15104" width="4.09765625" style="41"/>
    <col min="15105" max="15105" width="4.09765625" style="41" customWidth="1"/>
    <col min="15106" max="15106" width="5.5" style="41" customWidth="1"/>
    <col min="15107" max="15107" width="5.19921875" style="41" customWidth="1"/>
    <col min="15108" max="15108" width="5.5" style="41" customWidth="1"/>
    <col min="15109" max="15114" width="3.69921875" style="41" customWidth="1"/>
    <col min="15115" max="15115" width="3.8984375" style="41" customWidth="1"/>
    <col min="15116" max="15117" width="3.69921875" style="41" customWidth="1"/>
    <col min="15118" max="15118" width="3.5" style="41" customWidth="1"/>
    <col min="15119" max="15119" width="3.8984375" style="41" customWidth="1"/>
    <col min="15120" max="15121" width="3.69921875" style="41" customWidth="1"/>
    <col min="15122" max="15122" width="3.19921875" style="41" customWidth="1"/>
    <col min="15123" max="15123" width="3.69921875" style="41" customWidth="1"/>
    <col min="15124" max="15124" width="4.09765625" style="41" customWidth="1"/>
    <col min="15125" max="15125" width="4.3984375" style="41" customWidth="1"/>
    <col min="15126" max="15126" width="3.8984375" style="41" customWidth="1"/>
    <col min="15127" max="15127" width="5" style="41" customWidth="1"/>
    <col min="15128" max="15128" width="5.09765625" style="41" customWidth="1"/>
    <col min="15129" max="15131" width="5.19921875" style="41" customWidth="1"/>
    <col min="15132" max="15132" width="5.69921875" style="41" customWidth="1"/>
    <col min="15133" max="15133" width="5.8984375" style="41" customWidth="1"/>
    <col min="15134" max="15134" width="4.5" style="41" customWidth="1"/>
    <col min="15135" max="15135" width="6" style="41" customWidth="1"/>
    <col min="15136" max="15136" width="4.5" style="41" customWidth="1"/>
    <col min="15137" max="15138" width="4.09765625" style="41"/>
    <col min="15139" max="15139" width="4.69921875" style="41" customWidth="1"/>
    <col min="15140" max="15140" width="4.09765625" style="41"/>
    <col min="15141" max="15141" width="5.19921875" style="41" customWidth="1"/>
    <col min="15142" max="15142" width="10.19921875" style="41" customWidth="1"/>
    <col min="15143" max="15143" width="4" style="41" customWidth="1"/>
    <col min="15144" max="15144" width="11.59765625" style="41" customWidth="1"/>
    <col min="15145" max="15145" width="5.09765625" style="41" customWidth="1"/>
    <col min="15146" max="15146" width="14.09765625" style="41" customWidth="1"/>
    <col min="15147" max="15360" width="4.09765625" style="41"/>
    <col min="15361" max="15361" width="4.09765625" style="41" customWidth="1"/>
    <col min="15362" max="15362" width="5.5" style="41" customWidth="1"/>
    <col min="15363" max="15363" width="5.19921875" style="41" customWidth="1"/>
    <col min="15364" max="15364" width="5.5" style="41" customWidth="1"/>
    <col min="15365" max="15370" width="3.69921875" style="41" customWidth="1"/>
    <col min="15371" max="15371" width="3.8984375" style="41" customWidth="1"/>
    <col min="15372" max="15373" width="3.69921875" style="41" customWidth="1"/>
    <col min="15374" max="15374" width="3.5" style="41" customWidth="1"/>
    <col min="15375" max="15375" width="3.8984375" style="41" customWidth="1"/>
    <col min="15376" max="15377" width="3.69921875" style="41" customWidth="1"/>
    <col min="15378" max="15378" width="3.19921875" style="41" customWidth="1"/>
    <col min="15379" max="15379" width="3.69921875" style="41" customWidth="1"/>
    <col min="15380" max="15380" width="4.09765625" style="41" customWidth="1"/>
    <col min="15381" max="15381" width="4.3984375" style="41" customWidth="1"/>
    <col min="15382" max="15382" width="3.8984375" style="41" customWidth="1"/>
    <col min="15383" max="15383" width="5" style="41" customWidth="1"/>
    <col min="15384" max="15384" width="5.09765625" style="41" customWidth="1"/>
    <col min="15385" max="15387" width="5.19921875" style="41" customWidth="1"/>
    <col min="15388" max="15388" width="5.69921875" style="41" customWidth="1"/>
    <col min="15389" max="15389" width="5.8984375" style="41" customWidth="1"/>
    <col min="15390" max="15390" width="4.5" style="41" customWidth="1"/>
    <col min="15391" max="15391" width="6" style="41" customWidth="1"/>
    <col min="15392" max="15392" width="4.5" style="41" customWidth="1"/>
    <col min="15393" max="15394" width="4.09765625" style="41"/>
    <col min="15395" max="15395" width="4.69921875" style="41" customWidth="1"/>
    <col min="15396" max="15396" width="4.09765625" style="41"/>
    <col min="15397" max="15397" width="5.19921875" style="41" customWidth="1"/>
    <col min="15398" max="15398" width="10.19921875" style="41" customWidth="1"/>
    <col min="15399" max="15399" width="4" style="41" customWidth="1"/>
    <col min="15400" max="15400" width="11.59765625" style="41" customWidth="1"/>
    <col min="15401" max="15401" width="5.09765625" style="41" customWidth="1"/>
    <col min="15402" max="15402" width="14.09765625" style="41" customWidth="1"/>
    <col min="15403" max="15616" width="4.09765625" style="41"/>
    <col min="15617" max="15617" width="4.09765625" style="41" customWidth="1"/>
    <col min="15618" max="15618" width="5.5" style="41" customWidth="1"/>
    <col min="15619" max="15619" width="5.19921875" style="41" customWidth="1"/>
    <col min="15620" max="15620" width="5.5" style="41" customWidth="1"/>
    <col min="15621" max="15626" width="3.69921875" style="41" customWidth="1"/>
    <col min="15627" max="15627" width="3.8984375" style="41" customWidth="1"/>
    <col min="15628" max="15629" width="3.69921875" style="41" customWidth="1"/>
    <col min="15630" max="15630" width="3.5" style="41" customWidth="1"/>
    <col min="15631" max="15631" width="3.8984375" style="41" customWidth="1"/>
    <col min="15632" max="15633" width="3.69921875" style="41" customWidth="1"/>
    <col min="15634" max="15634" width="3.19921875" style="41" customWidth="1"/>
    <col min="15635" max="15635" width="3.69921875" style="41" customWidth="1"/>
    <col min="15636" max="15636" width="4.09765625" style="41" customWidth="1"/>
    <col min="15637" max="15637" width="4.3984375" style="41" customWidth="1"/>
    <col min="15638" max="15638" width="3.8984375" style="41" customWidth="1"/>
    <col min="15639" max="15639" width="5" style="41" customWidth="1"/>
    <col min="15640" max="15640" width="5.09765625" style="41" customWidth="1"/>
    <col min="15641" max="15643" width="5.19921875" style="41" customWidth="1"/>
    <col min="15644" max="15644" width="5.69921875" style="41" customWidth="1"/>
    <col min="15645" max="15645" width="5.8984375" style="41" customWidth="1"/>
    <col min="15646" max="15646" width="4.5" style="41" customWidth="1"/>
    <col min="15647" max="15647" width="6" style="41" customWidth="1"/>
    <col min="15648" max="15648" width="4.5" style="41" customWidth="1"/>
    <col min="15649" max="15650" width="4.09765625" style="41"/>
    <col min="15651" max="15651" width="4.69921875" style="41" customWidth="1"/>
    <col min="15652" max="15652" width="4.09765625" style="41"/>
    <col min="15653" max="15653" width="5.19921875" style="41" customWidth="1"/>
    <col min="15654" max="15654" width="10.19921875" style="41" customWidth="1"/>
    <col min="15655" max="15655" width="4" style="41" customWidth="1"/>
    <col min="15656" max="15656" width="11.59765625" style="41" customWidth="1"/>
    <col min="15657" max="15657" width="5.09765625" style="41" customWidth="1"/>
    <col min="15658" max="15658" width="14.09765625" style="41" customWidth="1"/>
    <col min="15659" max="15872" width="4.09765625" style="41"/>
    <col min="15873" max="15873" width="4.09765625" style="41" customWidth="1"/>
    <col min="15874" max="15874" width="5.5" style="41" customWidth="1"/>
    <col min="15875" max="15875" width="5.19921875" style="41" customWidth="1"/>
    <col min="15876" max="15876" width="5.5" style="41" customWidth="1"/>
    <col min="15877" max="15882" width="3.69921875" style="41" customWidth="1"/>
    <col min="15883" max="15883" width="3.8984375" style="41" customWidth="1"/>
    <col min="15884" max="15885" width="3.69921875" style="41" customWidth="1"/>
    <col min="15886" max="15886" width="3.5" style="41" customWidth="1"/>
    <col min="15887" max="15887" width="3.8984375" style="41" customWidth="1"/>
    <col min="15888" max="15889" width="3.69921875" style="41" customWidth="1"/>
    <col min="15890" max="15890" width="3.19921875" style="41" customWidth="1"/>
    <col min="15891" max="15891" width="3.69921875" style="41" customWidth="1"/>
    <col min="15892" max="15892" width="4.09765625" style="41" customWidth="1"/>
    <col min="15893" max="15893" width="4.3984375" style="41" customWidth="1"/>
    <col min="15894" max="15894" width="3.8984375" style="41" customWidth="1"/>
    <col min="15895" max="15895" width="5" style="41" customWidth="1"/>
    <col min="15896" max="15896" width="5.09765625" style="41" customWidth="1"/>
    <col min="15897" max="15899" width="5.19921875" style="41" customWidth="1"/>
    <col min="15900" max="15900" width="5.69921875" style="41" customWidth="1"/>
    <col min="15901" max="15901" width="5.8984375" style="41" customWidth="1"/>
    <col min="15902" max="15902" width="4.5" style="41" customWidth="1"/>
    <col min="15903" max="15903" width="6" style="41" customWidth="1"/>
    <col min="15904" max="15904" width="4.5" style="41" customWidth="1"/>
    <col min="15905" max="15906" width="4.09765625" style="41"/>
    <col min="15907" max="15907" width="4.69921875" style="41" customWidth="1"/>
    <col min="15908" max="15908" width="4.09765625" style="41"/>
    <col min="15909" max="15909" width="5.19921875" style="41" customWidth="1"/>
    <col min="15910" max="15910" width="10.19921875" style="41" customWidth="1"/>
    <col min="15911" max="15911" width="4" style="41" customWidth="1"/>
    <col min="15912" max="15912" width="11.59765625" style="41" customWidth="1"/>
    <col min="15913" max="15913" width="5.09765625" style="41" customWidth="1"/>
    <col min="15914" max="15914" width="14.09765625" style="41" customWidth="1"/>
    <col min="15915" max="16128" width="4.09765625" style="41"/>
    <col min="16129" max="16129" width="4.09765625" style="41" customWidth="1"/>
    <col min="16130" max="16130" width="5.5" style="41" customWidth="1"/>
    <col min="16131" max="16131" width="5.19921875" style="41" customWidth="1"/>
    <col min="16132" max="16132" width="5.5" style="41" customWidth="1"/>
    <col min="16133" max="16138" width="3.69921875" style="41" customWidth="1"/>
    <col min="16139" max="16139" width="3.8984375" style="41" customWidth="1"/>
    <col min="16140" max="16141" width="3.69921875" style="41" customWidth="1"/>
    <col min="16142" max="16142" width="3.5" style="41" customWidth="1"/>
    <col min="16143" max="16143" width="3.8984375" style="41" customWidth="1"/>
    <col min="16144" max="16145" width="3.69921875" style="41" customWidth="1"/>
    <col min="16146" max="16146" width="3.19921875" style="41" customWidth="1"/>
    <col min="16147" max="16147" width="3.69921875" style="41" customWidth="1"/>
    <col min="16148" max="16148" width="4.09765625" style="41" customWidth="1"/>
    <col min="16149" max="16149" width="4.3984375" style="41" customWidth="1"/>
    <col min="16150" max="16150" width="3.8984375" style="41" customWidth="1"/>
    <col min="16151" max="16151" width="5" style="41" customWidth="1"/>
    <col min="16152" max="16152" width="5.09765625" style="41" customWidth="1"/>
    <col min="16153" max="16155" width="5.19921875" style="41" customWidth="1"/>
    <col min="16156" max="16156" width="5.69921875" style="41" customWidth="1"/>
    <col min="16157" max="16157" width="5.8984375" style="41" customWidth="1"/>
    <col min="16158" max="16158" width="4.5" style="41" customWidth="1"/>
    <col min="16159" max="16159" width="6" style="41" customWidth="1"/>
    <col min="16160" max="16160" width="4.5" style="41" customWidth="1"/>
    <col min="16161" max="16162" width="4.09765625" style="41"/>
    <col min="16163" max="16163" width="4.69921875" style="41" customWidth="1"/>
    <col min="16164" max="16164" width="4.09765625" style="41"/>
    <col min="16165" max="16165" width="5.19921875" style="41" customWidth="1"/>
    <col min="16166" max="16166" width="10.19921875" style="41" customWidth="1"/>
    <col min="16167" max="16167" width="4" style="41" customWidth="1"/>
    <col min="16168" max="16168" width="11.59765625" style="41" customWidth="1"/>
    <col min="16169" max="16169" width="5.09765625" style="41" customWidth="1"/>
    <col min="16170" max="16170" width="14.09765625" style="41" customWidth="1"/>
    <col min="16171" max="16384" width="4.09765625" style="41"/>
  </cols>
  <sheetData>
    <row r="1" spans="1:66" ht="40.5" customHeight="1" x14ac:dyDescent="0.2">
      <c r="B1" s="31" t="s">
        <v>242</v>
      </c>
      <c r="V1" s="78"/>
      <c r="W1" s="78"/>
      <c r="X1" s="78"/>
      <c r="Y1" s="78"/>
      <c r="Z1" s="78"/>
      <c r="AA1" s="78"/>
      <c r="AB1" s="78"/>
      <c r="AC1" s="78"/>
      <c r="AD1" s="78"/>
    </row>
    <row r="2" spans="1:66" ht="29.25" customHeight="1" x14ac:dyDescent="0.2">
      <c r="B2" s="79"/>
      <c r="U2" s="80"/>
      <c r="V2" s="80"/>
      <c r="W2" s="80"/>
      <c r="X2" s="80"/>
      <c r="Y2" s="80"/>
      <c r="Z2" s="80"/>
      <c r="AA2" s="80"/>
      <c r="AB2" s="80"/>
      <c r="AC2" s="81" t="s">
        <v>38</v>
      </c>
      <c r="AD2" s="80"/>
    </row>
    <row r="3" spans="1:66" ht="27" customHeight="1" thickBot="1" x14ac:dyDescent="0.25">
      <c r="B3"/>
      <c r="C3" s="35"/>
      <c r="D3" s="32"/>
      <c r="E3" s="33"/>
      <c r="F3" s="33"/>
      <c r="G3" s="33"/>
      <c r="H3" s="36"/>
      <c r="I3" s="37"/>
      <c r="J3" s="37"/>
      <c r="K3" s="37"/>
      <c r="L3" s="38"/>
      <c r="M3" s="38"/>
      <c r="N3" s="38"/>
      <c r="O3" s="33"/>
      <c r="P3" s="33"/>
      <c r="Q3" s="33"/>
      <c r="R3" s="33"/>
      <c r="S3" s="33"/>
      <c r="T3" s="33"/>
      <c r="U3" s="33"/>
      <c r="V3" s="33"/>
      <c r="W3" s="33"/>
      <c r="X3" s="33"/>
      <c r="Y3" s="33"/>
      <c r="Z3" s="33"/>
      <c r="AA3" s="33"/>
      <c r="AB3" s="33"/>
      <c r="AC3" s="39"/>
      <c r="AD3" s="33"/>
      <c r="AE3" s="40" t="s">
        <v>19</v>
      </c>
      <c r="AF3" s="33"/>
      <c r="AN3" s="82"/>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row>
    <row r="4" spans="1:66" ht="26.25" customHeight="1" x14ac:dyDescent="0.45">
      <c r="B4"/>
      <c r="C4" s="682" t="s">
        <v>243</v>
      </c>
      <c r="D4" s="683"/>
      <c r="E4" s="683"/>
      <c r="F4" s="686" t="str">
        <f>IF(C6="","",C6)</f>
        <v/>
      </c>
      <c r="G4" s="687"/>
      <c r="H4" s="688"/>
      <c r="I4" s="692" t="str">
        <f>IF(C8="","",C8)</f>
        <v/>
      </c>
      <c r="J4" s="687"/>
      <c r="K4" s="688"/>
      <c r="L4" s="692" t="str">
        <f>IF(C10="","",C10)</f>
        <v/>
      </c>
      <c r="M4" s="687"/>
      <c r="N4" s="688"/>
      <c r="O4" s="692" t="str">
        <f>IF(C12="","",C12)</f>
        <v/>
      </c>
      <c r="P4" s="687"/>
      <c r="Q4" s="688"/>
      <c r="R4" s="692">
        <f>C14</f>
        <v>0</v>
      </c>
      <c r="S4" s="687"/>
      <c r="T4" s="688"/>
      <c r="U4" s="692" t="str">
        <f>IF(C16="","",C16)</f>
        <v/>
      </c>
      <c r="V4" s="687"/>
      <c r="W4" s="688"/>
      <c r="X4" s="694" t="s">
        <v>8</v>
      </c>
      <c r="Y4" s="674" t="s">
        <v>9</v>
      </c>
      <c r="Z4" s="674" t="s">
        <v>10</v>
      </c>
      <c r="AA4" s="674" t="s">
        <v>11</v>
      </c>
      <c r="AB4" s="674" t="s">
        <v>12</v>
      </c>
      <c r="AC4" s="674" t="s">
        <v>13</v>
      </c>
      <c r="AD4" s="676" t="s">
        <v>14</v>
      </c>
      <c r="AE4" s="678" t="s">
        <v>15</v>
      </c>
      <c r="AF4" s="36"/>
      <c r="AI4" s="84"/>
      <c r="AJ4" s="84"/>
      <c r="AN4" s="83"/>
      <c r="AO4" s="83"/>
      <c r="AP4" s="83"/>
      <c r="AQ4" s="83"/>
      <c r="AR4" s="83"/>
      <c r="AS4" s="85"/>
      <c r="AT4" s="85"/>
      <c r="AU4" s="85"/>
      <c r="AV4" s="85"/>
      <c r="AW4" s="85"/>
      <c r="AX4" s="85"/>
      <c r="AY4"/>
      <c r="AZ4"/>
      <c r="BA4"/>
      <c r="BB4"/>
      <c r="BC4"/>
      <c r="BD4"/>
      <c r="BE4" s="83"/>
      <c r="BF4" s="83"/>
      <c r="BG4" s="83"/>
      <c r="BH4" s="83"/>
      <c r="BI4" s="83"/>
      <c r="BJ4" s="83"/>
      <c r="BK4"/>
      <c r="BL4"/>
      <c r="BM4"/>
      <c r="BN4"/>
    </row>
    <row r="5" spans="1:66" ht="26.25" customHeight="1" thickBot="1" x14ac:dyDescent="0.5">
      <c r="B5"/>
      <c r="C5" s="684"/>
      <c r="D5" s="685"/>
      <c r="E5" s="685"/>
      <c r="F5" s="689"/>
      <c r="G5" s="690"/>
      <c r="H5" s="691"/>
      <c r="I5" s="693"/>
      <c r="J5" s="690"/>
      <c r="K5" s="691"/>
      <c r="L5" s="693"/>
      <c r="M5" s="690"/>
      <c r="N5" s="691"/>
      <c r="O5" s="693"/>
      <c r="P5" s="690"/>
      <c r="Q5" s="691"/>
      <c r="R5" s="693"/>
      <c r="S5" s="690"/>
      <c r="T5" s="691"/>
      <c r="U5" s="693"/>
      <c r="V5" s="690"/>
      <c r="W5" s="691"/>
      <c r="X5" s="695"/>
      <c r="Y5" s="675"/>
      <c r="Z5" s="675"/>
      <c r="AA5" s="675"/>
      <c r="AB5" s="675"/>
      <c r="AC5" s="675"/>
      <c r="AD5" s="677"/>
      <c r="AE5" s="679"/>
      <c r="AF5" s="36"/>
      <c r="AI5" s="84"/>
      <c r="AJ5" s="84"/>
      <c r="AN5" s="83"/>
      <c r="AO5" s="86"/>
      <c r="AP5" s="86"/>
      <c r="AQ5" s="86"/>
      <c r="AR5" s="86"/>
      <c r="AS5" s="87"/>
      <c r="AT5" s="87"/>
      <c r="AU5" s="87"/>
      <c r="AV5" s="87"/>
      <c r="AW5" s="87"/>
      <c r="AX5" s="87"/>
      <c r="AY5" s="88"/>
      <c r="AZ5" s="88"/>
      <c r="BA5" s="88"/>
      <c r="BB5" s="88"/>
      <c r="BC5" s="88"/>
      <c r="BD5" s="88"/>
      <c r="BE5" s="87"/>
      <c r="BF5" s="87"/>
      <c r="BG5" s="87"/>
      <c r="BH5" s="87"/>
      <c r="BI5" s="87"/>
      <c r="BJ5" s="87"/>
      <c r="BK5" s="88"/>
      <c r="BL5" s="88"/>
      <c r="BM5" s="88"/>
      <c r="BN5" s="88"/>
    </row>
    <row r="6" spans="1:66" ht="26.25" customHeight="1" x14ac:dyDescent="0.45">
      <c r="A6" s="52"/>
      <c r="B6" s="30" t="s">
        <v>244</v>
      </c>
      <c r="C6" s="666"/>
      <c r="D6" s="667"/>
      <c r="E6" s="667"/>
      <c r="F6" s="668"/>
      <c r="G6" s="669"/>
      <c r="H6" s="670"/>
      <c r="I6" s="42"/>
      <c r="J6" s="43" t="str">
        <f>IF(I7="","",IF(I7=K7,"△",IF(I7&gt;=K7,"○","×")))</f>
        <v/>
      </c>
      <c r="K6" s="76"/>
      <c r="L6" s="42"/>
      <c r="M6" s="43" t="str">
        <f>IF(L7="","",IF(L7=N7,"△",IF(L7&gt;=N7,"○","×")))</f>
        <v/>
      </c>
      <c r="N6" s="44"/>
      <c r="O6" s="45"/>
      <c r="P6" s="43" t="str">
        <f>IF(O7="","",IF(O7=Q7,"△",IF(O7&gt;=Q7,"○","×")))</f>
        <v/>
      </c>
      <c r="Q6" s="44"/>
      <c r="R6" s="45"/>
      <c r="S6" s="43" t="str">
        <f>IF(R7="","",IF(R7=T7,"△",IF(R7&gt;=T7,"○","×")))</f>
        <v/>
      </c>
      <c r="T6" s="44"/>
      <c r="U6" s="42"/>
      <c r="V6" s="43" t="str">
        <f>IF(U7="","",IF(U7=W7,"△",IF(U7&gt;=W7,"○","×")))</f>
        <v/>
      </c>
      <c r="W6" s="44"/>
      <c r="X6" s="672" t="str">
        <f>IF(AND($I6="",$L6="",$O6="",$U6="",$R6=""),"",COUNTIF($E6:$V6,"○"))</f>
        <v/>
      </c>
      <c r="Y6" s="673" t="str">
        <f>IF(AND($I6="",$L6="",$O6="",$R6="",$U6=""),"",COUNTIF($E6:$V6,"△"))</f>
        <v/>
      </c>
      <c r="Z6" s="673" t="str">
        <f>IF(AND($I6="",$L6="",$O6="",$R6="",$U6=""),"",COUNTIF($E6:$V6,"×"))</f>
        <v/>
      </c>
      <c r="AA6" s="673" t="str">
        <f>IF(X6="","",(X6*3)+(Y6*1))</f>
        <v/>
      </c>
      <c r="AB6" s="673" t="str">
        <f>IF(X6="","",SUM(I7,L7,O7,R7,U7))</f>
        <v/>
      </c>
      <c r="AC6" s="673" t="str">
        <f>IF(X6="","",SUM(K7,N7,Q7,T7,W7))</f>
        <v/>
      </c>
      <c r="AD6" s="673" t="str">
        <f>IF(X6="","",AB6-AC6)</f>
        <v/>
      </c>
      <c r="AE6" s="680" t="str">
        <f>IF(AF6="","",RANK(AF6,$AE6:$AE17,0))</f>
        <v/>
      </c>
      <c r="AF6" s="304" t="str">
        <f>IF(AD6="","",$Z6*100+$AC6*10+AB6)</f>
        <v/>
      </c>
      <c r="AN6" s="83"/>
      <c r="AO6" s="86"/>
      <c r="AP6" s="86"/>
      <c r="AQ6" s="86"/>
      <c r="AR6" s="86"/>
      <c r="AS6" s="87"/>
      <c r="AT6" s="87"/>
      <c r="AU6" s="87"/>
      <c r="AV6" s="87"/>
      <c r="AW6" s="87"/>
      <c r="AX6" s="87"/>
      <c r="AY6" s="88"/>
      <c r="AZ6" s="88"/>
      <c r="BA6" s="88"/>
      <c r="BB6" s="88"/>
      <c r="BC6" s="88"/>
      <c r="BD6" s="88"/>
      <c r="BE6" s="87"/>
      <c r="BF6" s="87"/>
      <c r="BG6" s="87"/>
      <c r="BH6" s="87"/>
      <c r="BI6" s="87"/>
      <c r="BJ6" s="87"/>
      <c r="BK6" s="88"/>
      <c r="BL6" s="88"/>
      <c r="BM6" s="88"/>
      <c r="BN6" s="88"/>
    </row>
    <row r="7" spans="1:66" ht="26.25" customHeight="1" x14ac:dyDescent="0.45">
      <c r="A7" s="52"/>
      <c r="B7" s="30" t="s">
        <v>245</v>
      </c>
      <c r="C7" s="651"/>
      <c r="D7" s="652"/>
      <c r="E7" s="652"/>
      <c r="F7" s="671"/>
      <c r="G7" s="654"/>
      <c r="H7" s="655"/>
      <c r="I7" s="46" t="str">
        <f>IF(H9="","",H9)</f>
        <v/>
      </c>
      <c r="J7" s="47" t="s">
        <v>16</v>
      </c>
      <c r="K7" s="48" t="str">
        <f>IF(F9="","",F9)</f>
        <v/>
      </c>
      <c r="L7" s="49" t="str">
        <f>IF(H11="","",H11)</f>
        <v/>
      </c>
      <c r="M7" s="50" t="s">
        <v>16</v>
      </c>
      <c r="N7" s="50" t="str">
        <f>IF(F11="","",F11)</f>
        <v/>
      </c>
      <c r="O7" s="49" t="str">
        <f>IF(H13="","",H13)</f>
        <v/>
      </c>
      <c r="P7" s="50" t="s">
        <v>16</v>
      </c>
      <c r="Q7" s="51" t="str">
        <f>IF(F13="","",F13)</f>
        <v/>
      </c>
      <c r="R7" s="49" t="str">
        <f>IF(H15="","",H15)</f>
        <v/>
      </c>
      <c r="S7" s="50" t="s">
        <v>16</v>
      </c>
      <c r="T7" s="51" t="str">
        <f>IF(F15="","",F15)</f>
        <v/>
      </c>
      <c r="U7" s="49" t="str">
        <f>IF(H17="","",H17)</f>
        <v/>
      </c>
      <c r="V7" s="50" t="s">
        <v>16</v>
      </c>
      <c r="W7" s="51" t="str">
        <f>IF(F17="","",F17)</f>
        <v/>
      </c>
      <c r="X7" s="656"/>
      <c r="Y7" s="634"/>
      <c r="Z7" s="657"/>
      <c r="AA7" s="657"/>
      <c r="AB7" s="657"/>
      <c r="AC7" s="657"/>
      <c r="AD7" s="657"/>
      <c r="AE7" s="658"/>
      <c r="AF7" s="304"/>
      <c r="AN7" s="83"/>
      <c r="AO7" s="86"/>
      <c r="AP7" s="86"/>
      <c r="AQ7" s="86"/>
      <c r="AR7" s="86"/>
      <c r="AS7" s="87"/>
      <c r="AT7" s="87"/>
      <c r="AU7" s="87"/>
      <c r="AV7" s="87"/>
      <c r="AW7" s="87"/>
      <c r="AX7" s="87"/>
      <c r="AY7" s="89"/>
      <c r="AZ7" s="88"/>
      <c r="BA7" s="88"/>
      <c r="BB7" s="88"/>
      <c r="BC7" s="88"/>
      <c r="BD7" s="88"/>
      <c r="BE7" s="87"/>
      <c r="BF7" s="87"/>
      <c r="BG7" s="87"/>
      <c r="BH7" s="87"/>
      <c r="BI7" s="87"/>
      <c r="BJ7" s="87"/>
      <c r="BK7" s="88"/>
      <c r="BL7" s="88"/>
      <c r="BM7" s="88"/>
      <c r="BN7" s="88"/>
    </row>
    <row r="8" spans="1:66" ht="26.25" customHeight="1" x14ac:dyDescent="0.45">
      <c r="A8" s="52"/>
      <c r="B8" s="30" t="s">
        <v>32</v>
      </c>
      <c r="C8" s="638"/>
      <c r="D8" s="639"/>
      <c r="E8" s="639"/>
      <c r="F8" s="53"/>
      <c r="G8" s="54" t="str">
        <f>IF(F9="","",IF(F9=H9,"△",IF(F9&gt;=H9,"○","×")))</f>
        <v/>
      </c>
      <c r="H8" s="55"/>
      <c r="I8" s="642"/>
      <c r="J8" s="643"/>
      <c r="K8" s="644"/>
      <c r="L8" s="56"/>
      <c r="M8" s="57" t="str">
        <f>IF(L9="","",IF(L9=N9,"△",IF(L9&gt;=N9,"○","×")))</f>
        <v/>
      </c>
      <c r="N8" s="58"/>
      <c r="O8" s="56"/>
      <c r="P8" s="57" t="str">
        <f>IF(O9="","",IF(O9=Q9,"△",IF(O9&gt;=Q9,"○","×")))</f>
        <v/>
      </c>
      <c r="Q8" s="58"/>
      <c r="R8" s="56"/>
      <c r="S8" s="57" t="str">
        <f>IF(R9="","",IF(R9=T9,"△",IF(R9&gt;=T9,"○","×")))</f>
        <v/>
      </c>
      <c r="T8" s="58"/>
      <c r="U8" s="56"/>
      <c r="V8" s="57" t="str">
        <f>IF(U9="","",IF(U9=W9,"△",IF(U9&gt;=W9,"○","×")))</f>
        <v/>
      </c>
      <c r="W8" s="59"/>
      <c r="X8" s="648" t="str">
        <f>IF(AND($F8="",$I8="",$L8="",$O8="",$U8="",$R8=""),"",COUNTIF($E8:$V8,"○"))</f>
        <v/>
      </c>
      <c r="Y8" s="634" t="str">
        <f>IF(AND($F8="",$I8="",$L8="",$O8="",$R8="",$U8=""),"",COUNTIF($E8:$V8,"△"))</f>
        <v/>
      </c>
      <c r="Z8" s="634" t="str">
        <f>IF(AND($F8="",$I8="",$L8="",$O8="",$R8="",$U8=""),"",COUNTIF($E8:$V8,"×"))</f>
        <v/>
      </c>
      <c r="AA8" s="634" t="str">
        <f>IF(X8="","",(X8*3)+(Y8*1))</f>
        <v/>
      </c>
      <c r="AB8" s="634" t="str">
        <f>IF(X8="","",SUM(F9,I9,L9,O9,R9,U9))</f>
        <v/>
      </c>
      <c r="AC8" s="634" t="str">
        <f>IF(X8="","",SUM(H9,K9,N9,Q9,T9,W9))</f>
        <v/>
      </c>
      <c r="AD8" s="634" t="str">
        <f>IF(X8="","",AB8-AC8)</f>
        <v/>
      </c>
      <c r="AE8" s="636" t="str">
        <f>IF(AF8="","",RANK(AF8,$AE6:$AE17,0))</f>
        <v/>
      </c>
      <c r="AF8" s="304" t="str">
        <f>IF(AD8="","",$Z8*100+$AC8*10+AB8)</f>
        <v/>
      </c>
      <c r="AJ8" s="90"/>
      <c r="AK8" s="90"/>
      <c r="AL8" s="90"/>
      <c r="AM8" s="90"/>
      <c r="AN8" s="83"/>
      <c r="AO8" s="91"/>
      <c r="AP8" s="91"/>
      <c r="AQ8" s="91"/>
      <c r="AR8" s="91"/>
      <c r="AS8" s="87"/>
      <c r="AT8" s="87"/>
      <c r="AU8" s="87"/>
      <c r="AV8" s="87"/>
      <c r="AW8" s="87"/>
      <c r="AX8" s="87"/>
      <c r="AY8" s="88"/>
      <c r="AZ8" s="88"/>
      <c r="BA8" s="88"/>
      <c r="BB8" s="88"/>
      <c r="BC8" s="88"/>
      <c r="BD8" s="88"/>
      <c r="BE8" s="87"/>
      <c r="BF8" s="87"/>
      <c r="BG8" s="87"/>
      <c r="BH8" s="87"/>
      <c r="BI8" s="87"/>
      <c r="BJ8" s="87"/>
      <c r="BK8" s="88"/>
      <c r="BL8" s="88"/>
      <c r="BM8" s="88"/>
      <c r="BN8" s="88"/>
    </row>
    <row r="9" spans="1:66" ht="26.25" customHeight="1" x14ac:dyDescent="0.45">
      <c r="A9" s="52"/>
      <c r="B9" s="30" t="s">
        <v>245</v>
      </c>
      <c r="C9" s="651"/>
      <c r="D9" s="652"/>
      <c r="E9" s="652"/>
      <c r="F9" s="60"/>
      <c r="G9" s="61" t="s">
        <v>16</v>
      </c>
      <c r="H9" s="62"/>
      <c r="I9" s="653"/>
      <c r="J9" s="654"/>
      <c r="K9" s="655"/>
      <c r="L9" s="46" t="str">
        <f>IF(K11="","",K11)</f>
        <v/>
      </c>
      <c r="M9" s="47" t="s">
        <v>16</v>
      </c>
      <c r="N9" s="47" t="str">
        <f>IF(I11="","",I11)</f>
        <v/>
      </c>
      <c r="O9" s="49" t="str">
        <f>IF(K13="","",K13)</f>
        <v/>
      </c>
      <c r="P9" s="50" t="s">
        <v>16</v>
      </c>
      <c r="Q9" s="50" t="str">
        <f>IF(I13="","",I13)</f>
        <v/>
      </c>
      <c r="R9" s="49" t="str">
        <f>IF(K15="","",K15)</f>
        <v/>
      </c>
      <c r="S9" s="50" t="s">
        <v>16</v>
      </c>
      <c r="T9" s="50" t="str">
        <f>IF(I15="","",I15)</f>
        <v/>
      </c>
      <c r="U9" s="49" t="str">
        <f>IF(K17="","",K17)</f>
        <v/>
      </c>
      <c r="V9" s="50" t="s">
        <v>16</v>
      </c>
      <c r="W9" s="51" t="str">
        <f>IF(I17="","",I17)</f>
        <v/>
      </c>
      <c r="X9" s="656"/>
      <c r="Y9" s="634"/>
      <c r="Z9" s="634"/>
      <c r="AA9" s="657"/>
      <c r="AB9" s="657"/>
      <c r="AC9" s="657"/>
      <c r="AD9" s="657"/>
      <c r="AE9" s="636"/>
      <c r="AF9" s="304"/>
      <c r="AJ9" s="90"/>
      <c r="AK9" s="90"/>
      <c r="AL9" s="90"/>
      <c r="AM9" s="90"/>
      <c r="AN9" s="83"/>
      <c r="AO9" s="91"/>
      <c r="AP9" s="91"/>
      <c r="AQ9" s="91"/>
      <c r="AR9" s="91"/>
      <c r="AS9" s="87"/>
      <c r="AT9" s="87"/>
      <c r="AU9" s="87"/>
      <c r="AV9" s="87"/>
      <c r="AW9" s="87"/>
      <c r="AX9" s="87"/>
      <c r="AY9" s="88"/>
      <c r="AZ9" s="88"/>
      <c r="BA9" s="88"/>
      <c r="BB9" s="88"/>
      <c r="BC9" s="88"/>
      <c r="BD9" s="88"/>
      <c r="BE9" s="87"/>
      <c r="BF9" s="87"/>
      <c r="BG9" s="87"/>
      <c r="BH9" s="87"/>
      <c r="BI9" s="87"/>
      <c r="BJ9" s="87"/>
      <c r="BK9" s="88"/>
      <c r="BL9" s="88"/>
      <c r="BM9" s="88"/>
      <c r="BN9" s="88"/>
    </row>
    <row r="10" spans="1:66" ht="26.25" customHeight="1" x14ac:dyDescent="0.2">
      <c r="A10" s="52"/>
      <c r="B10" s="30" t="s">
        <v>33</v>
      </c>
      <c r="C10" s="638"/>
      <c r="D10" s="639"/>
      <c r="E10" s="639"/>
      <c r="F10" s="53"/>
      <c r="G10" s="54" t="str">
        <f>IF(F11="","",IF(F11=H11,"△",IF(F11&gt;=H11,"○","×")))</f>
        <v/>
      </c>
      <c r="H10" s="55"/>
      <c r="I10" s="63"/>
      <c r="J10" s="54" t="str">
        <f>IF(I11="","",IF(I11=K11,"△",IF(I11&gt;=K11,"○","×")))</f>
        <v/>
      </c>
      <c r="K10" s="55"/>
      <c r="L10" s="659"/>
      <c r="M10" s="660"/>
      <c r="N10" s="661"/>
      <c r="O10" s="162"/>
      <c r="P10" s="163" t="str">
        <f>IF(O11="","",IF(O11=Q11,"△",IF(O11&gt;=Q11,"○","×")))</f>
        <v/>
      </c>
      <c r="Q10" s="164"/>
      <c r="R10" s="56"/>
      <c r="S10" s="57" t="str">
        <f>IF(R11="","",IF(R11=T11,"△",IF(R11&gt;=T11,"○","×")))</f>
        <v/>
      </c>
      <c r="T10" s="58"/>
      <c r="U10" s="56"/>
      <c r="V10" s="57" t="str">
        <f>IF(U11="","",IF(U11=W11,"△",IF(U11&gt;=W11,"○","×")))</f>
        <v/>
      </c>
      <c r="W10" s="59"/>
      <c r="X10" s="648" t="str">
        <f>IF(AND($F10="",$I10="",$L10="",$O10="",$U10="",$R10=""),"",COUNTIF($E10:$V10,"○"))</f>
        <v/>
      </c>
      <c r="Y10" s="634" t="str">
        <f>IF(AND($F10="",$I10="",$L10="",$O10="",$R10="",$U10=""),"",COUNTIF($E10:$V10,"△"))</f>
        <v/>
      </c>
      <c r="Z10" s="634" t="str">
        <f>IF(AND($F10="",$I10="",$L10="",$O10="",$R10="",$U10=""),"",COUNTIF($E10:$V10,"×"))</f>
        <v/>
      </c>
      <c r="AA10" s="634" t="str">
        <f>IF(X10="","",(X10*3)+(Y10*1))</f>
        <v/>
      </c>
      <c r="AB10" s="634" t="str">
        <f>IF(X10="","",SUM(F11,I11,L11,O11,R11,U11))</f>
        <v/>
      </c>
      <c r="AC10" s="634" t="str">
        <f>IF(X10="","",SUM(H11,K11,N11,Q11,T11,W11))</f>
        <v/>
      </c>
      <c r="AD10" s="634" t="str">
        <f>IF(X10="","",AB10-AC10)</f>
        <v/>
      </c>
      <c r="AE10" s="636" t="str">
        <f>IF(AF10="","",RANK(AF10,$AE6:$AE17,0))</f>
        <v/>
      </c>
      <c r="AF10" s="304" t="str">
        <f>IF(AD10="","",$Z10*100+$AC10*10+AB10)</f>
        <v/>
      </c>
      <c r="AJ10" s="90"/>
      <c r="AK10" s="90"/>
      <c r="AL10" s="90"/>
      <c r="AM10" s="90"/>
      <c r="AN10" s="82"/>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row>
    <row r="11" spans="1:66" ht="26.25" customHeight="1" x14ac:dyDescent="0.2">
      <c r="A11" s="52"/>
      <c r="B11" s="30" t="s">
        <v>246</v>
      </c>
      <c r="C11" s="651"/>
      <c r="D11" s="652"/>
      <c r="E11" s="652"/>
      <c r="F11" s="60"/>
      <c r="G11" s="61" t="s">
        <v>16</v>
      </c>
      <c r="H11" s="62"/>
      <c r="I11" s="64"/>
      <c r="J11" s="61" t="s">
        <v>16</v>
      </c>
      <c r="K11" s="62"/>
      <c r="L11" s="662"/>
      <c r="M11" s="663"/>
      <c r="N11" s="664"/>
      <c r="O11" s="165" t="str">
        <f>IF(N13="","",N13)</f>
        <v/>
      </c>
      <c r="P11" s="166" t="s">
        <v>16</v>
      </c>
      <c r="Q11" s="166" t="str">
        <f>IF(L13="","",L13)</f>
        <v/>
      </c>
      <c r="R11" s="46" t="str">
        <f>IF(N15="","",N15)</f>
        <v/>
      </c>
      <c r="S11" s="47" t="s">
        <v>16</v>
      </c>
      <c r="T11" s="47" t="str">
        <f>IF(L15="","",L15)</f>
        <v/>
      </c>
      <c r="U11" s="49" t="str">
        <f>IF(N17="","",N17)</f>
        <v/>
      </c>
      <c r="V11" s="50" t="s">
        <v>16</v>
      </c>
      <c r="W11" s="51" t="str">
        <f>IF(L17="","",L17)</f>
        <v/>
      </c>
      <c r="X11" s="656"/>
      <c r="Y11" s="634"/>
      <c r="Z11" s="634"/>
      <c r="AA11" s="657"/>
      <c r="AB11" s="657"/>
      <c r="AC11" s="657"/>
      <c r="AD11" s="657"/>
      <c r="AE11" s="658"/>
      <c r="AF11" s="304"/>
      <c r="AJ11" s="90"/>
      <c r="AK11" s="90"/>
      <c r="AL11" s="90"/>
      <c r="AM11" s="90"/>
      <c r="AN11" s="82"/>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row>
    <row r="12" spans="1:66" ht="26.25" customHeight="1" x14ac:dyDescent="0.2">
      <c r="A12" s="52"/>
      <c r="B12" s="30" t="s">
        <v>247</v>
      </c>
      <c r="C12" s="638"/>
      <c r="D12" s="639"/>
      <c r="E12" s="639"/>
      <c r="F12" s="65"/>
      <c r="G12" s="66" t="str">
        <f>IF(F13="","",IF(F13=H13,"△",IF(F13&gt;=H13,"○","×")))</f>
        <v/>
      </c>
      <c r="H12" s="67"/>
      <c r="I12" s="68"/>
      <c r="J12" s="66" t="str">
        <f>IF(I13="","",IF(I13=K13,"△",IF(I13&gt;=K13,"○","×")))</f>
        <v/>
      </c>
      <c r="K12" s="67"/>
      <c r="L12" s="167"/>
      <c r="M12" s="168" t="str">
        <f>IF(L13="","",IF(L13=N13,"△",IF(L13&gt;=N13,"○","×")))</f>
        <v/>
      </c>
      <c r="N12" s="169"/>
      <c r="O12" s="659"/>
      <c r="P12" s="660"/>
      <c r="Q12" s="661"/>
      <c r="R12" s="56"/>
      <c r="S12" s="57" t="str">
        <f>IF(R13="","",IF(R13=T13,"△",IF(R13&gt;=T13,"○","×")))</f>
        <v/>
      </c>
      <c r="T12" s="58"/>
      <c r="U12" s="56"/>
      <c r="V12" s="57" t="str">
        <f>IF(U13="","",IF(U13=W13,"△",IF(U13&gt;=W13,"○","×")))</f>
        <v/>
      </c>
      <c r="W12" s="59"/>
      <c r="X12" s="648" t="str">
        <f>IF(AND($F12="",$I12="",$L12="",$O12="",$U12="",$R12=""),"",COUNTIF($E12:$V12,"○"))</f>
        <v/>
      </c>
      <c r="Y12" s="634" t="str">
        <f>IF(AND($F12="",$I12="",$L12="",$O12="",$R12="",$U12=""),"",COUNTIF($E12:$V12,"△"))</f>
        <v/>
      </c>
      <c r="Z12" s="634" t="str">
        <f>IF(AND($F12="",$I12="",$L12="",$O12="",$R12="",$U12=""),"",COUNTIF($E12:$V12,"×"))</f>
        <v/>
      </c>
      <c r="AA12" s="634" t="str">
        <f>IF(X12="","",(X12*3)+(Y12*1))</f>
        <v/>
      </c>
      <c r="AB12" s="634" t="str">
        <f>IF(X12="","",SUM(F13,I13,L13,O13,R13,U13))</f>
        <v/>
      </c>
      <c r="AC12" s="634" t="str">
        <f>IF(X12="","",SUM(H13,K13,N13,Q13,T13,W13))</f>
        <v/>
      </c>
      <c r="AD12" s="634" t="str">
        <f>IF(X12="","",AB12-AC12)</f>
        <v/>
      </c>
      <c r="AE12" s="636" t="str">
        <f>IF(AF12="","",RANK(AF12,$AE6:$AE17,0))</f>
        <v/>
      </c>
      <c r="AF12" s="304" t="str">
        <f>IF(AD12="","",$Z12*100+$AC12*10+AB12)</f>
        <v/>
      </c>
      <c r="AJ12" s="90"/>
      <c r="AK12" s="90"/>
      <c r="AL12" s="90"/>
      <c r="AM12" s="90"/>
      <c r="AN12" s="83"/>
      <c r="AO12" s="83"/>
      <c r="AP12" s="83"/>
      <c r="AQ12" s="83"/>
      <c r="AR12" s="83"/>
      <c r="AS12" s="85"/>
      <c r="AT12" s="85"/>
      <c r="AU12" s="85"/>
      <c r="AV12" s="85"/>
      <c r="AW12" s="85"/>
      <c r="AX12" s="85"/>
      <c r="AY12"/>
      <c r="AZ12"/>
      <c r="BA12"/>
      <c r="BB12"/>
      <c r="BC12"/>
      <c r="BD12"/>
      <c r="BE12" s="83"/>
      <c r="BF12" s="83"/>
      <c r="BG12" s="83"/>
      <c r="BH12" s="83"/>
      <c r="BI12" s="83"/>
      <c r="BJ12" s="83"/>
      <c r="BK12"/>
      <c r="BL12"/>
      <c r="BM12"/>
      <c r="BN12"/>
    </row>
    <row r="13" spans="1:66" ht="26.25" customHeight="1" x14ac:dyDescent="0.45">
      <c r="A13" s="52"/>
      <c r="B13" s="30" t="s">
        <v>246</v>
      </c>
      <c r="C13" s="651"/>
      <c r="D13" s="652"/>
      <c r="E13" s="652"/>
      <c r="F13" s="60"/>
      <c r="G13" s="61" t="s">
        <v>16</v>
      </c>
      <c r="H13" s="62"/>
      <c r="I13" s="64"/>
      <c r="J13" s="61" t="s">
        <v>16</v>
      </c>
      <c r="K13" s="62"/>
      <c r="L13" s="171"/>
      <c r="M13" s="170" t="s">
        <v>16</v>
      </c>
      <c r="N13" s="172"/>
      <c r="O13" s="662"/>
      <c r="P13" s="663"/>
      <c r="Q13" s="664"/>
      <c r="R13" s="46" t="str">
        <f>IF(Q15="","",Q15)</f>
        <v/>
      </c>
      <c r="S13" s="47" t="s">
        <v>16</v>
      </c>
      <c r="T13" s="47" t="str">
        <f>IF(O15="","",O15)</f>
        <v/>
      </c>
      <c r="U13" s="46" t="str">
        <f>IF(Q17="","",Q17)</f>
        <v/>
      </c>
      <c r="V13" s="47" t="s">
        <v>16</v>
      </c>
      <c r="W13" s="48" t="str">
        <f>IF(O17="","",O17)</f>
        <v/>
      </c>
      <c r="X13" s="656"/>
      <c r="Y13" s="634"/>
      <c r="Z13" s="634"/>
      <c r="AA13" s="657"/>
      <c r="AB13" s="657"/>
      <c r="AC13" s="657"/>
      <c r="AD13" s="657"/>
      <c r="AE13" s="658"/>
      <c r="AF13" s="304"/>
      <c r="AJ13" s="90"/>
      <c r="AK13" s="90"/>
      <c r="AL13" s="90"/>
      <c r="AM13" s="90"/>
      <c r="AN13" s="83"/>
      <c r="AO13" s="91"/>
      <c r="AP13" s="91"/>
      <c r="AQ13" s="91"/>
      <c r="AR13" s="91"/>
      <c r="AS13" s="87"/>
      <c r="AT13" s="87"/>
      <c r="AU13" s="87"/>
      <c r="AV13" s="87"/>
      <c r="AW13" s="87"/>
      <c r="AX13" s="87"/>
      <c r="AY13" s="88"/>
      <c r="AZ13" s="88"/>
      <c r="BA13" s="88"/>
      <c r="BB13" s="88"/>
      <c r="BC13" s="88"/>
      <c r="BD13" s="88"/>
      <c r="BE13" s="87"/>
      <c r="BF13" s="87"/>
      <c r="BG13" s="87"/>
      <c r="BH13" s="87"/>
      <c r="BI13" s="87"/>
      <c r="BJ13" s="87"/>
      <c r="BK13" s="88"/>
      <c r="BL13" s="88"/>
      <c r="BM13" s="88"/>
      <c r="BN13" s="88"/>
    </row>
    <row r="14" spans="1:66" ht="26.25" customHeight="1" x14ac:dyDescent="0.45">
      <c r="A14" s="52"/>
      <c r="B14" s="30" t="s">
        <v>248</v>
      </c>
      <c r="C14" s="638"/>
      <c r="D14" s="639"/>
      <c r="E14" s="639"/>
      <c r="F14" s="65"/>
      <c r="G14" s="66" t="str">
        <f>IF(F15="","",IF(F15=H15,"△",IF(F15&gt;=H15,"○","×")))</f>
        <v/>
      </c>
      <c r="H14" s="67"/>
      <c r="I14" s="68"/>
      <c r="J14" s="66" t="str">
        <f>IF(I15="","",IF(I15=K15,"△",IF(I15&gt;=K15,"○","×")))</f>
        <v/>
      </c>
      <c r="K14" s="67"/>
      <c r="L14" s="68"/>
      <c r="M14" s="66" t="str">
        <f>IF(L15="","",IF(L15=N15,"△",IF(L15&gt;=N15,"○","×")))</f>
        <v/>
      </c>
      <c r="N14" s="67"/>
      <c r="O14" s="68"/>
      <c r="P14" s="66" t="str">
        <f>IF(O15="","",IF(O15=Q15,"△",IF(O15&gt;=Q15,"○","×")))</f>
        <v/>
      </c>
      <c r="Q14" s="67"/>
      <c r="R14" s="642"/>
      <c r="S14" s="643"/>
      <c r="T14" s="644"/>
      <c r="U14" s="56"/>
      <c r="V14" s="57" t="str">
        <f>IF(U15="","",IF(U15=W15,"△",IF(U15&gt;=W15,"○","×")))</f>
        <v/>
      </c>
      <c r="W14" s="59"/>
      <c r="X14" s="648" t="str">
        <f>IF(AND($F14="",$I14="",$L14="",$O14="",$U14="",$R14=""),"",COUNTIF($E14:$V14,"○"))</f>
        <v/>
      </c>
      <c r="Y14" s="634" t="str">
        <f>IF(AND($F14="",$I14="",$L14="",$O14="",$R14="",$U14=""),"",COUNTIF($E14:$V14,"△"))</f>
        <v/>
      </c>
      <c r="Z14" s="634" t="str">
        <f>IF(AND($F14="",$I14="",$L14="",$O14="",$R14="",$U14=""),"",COUNTIF($E14:$V14,"×"))</f>
        <v/>
      </c>
      <c r="AA14" s="634" t="str">
        <f>IF(X14="","",(X14*3)+(Y14*1))</f>
        <v/>
      </c>
      <c r="AB14" s="634" t="str">
        <f>IF(X14="","",SUM(F15,I15,L15,O15,R15,U15))</f>
        <v/>
      </c>
      <c r="AC14" s="634" t="str">
        <f>IF(X14="","",SUM(H15,K15,N15,Q15,T15,W15))</f>
        <v/>
      </c>
      <c r="AD14" s="634" t="str">
        <f>IF(X14="","",AB14-AC14)</f>
        <v/>
      </c>
      <c r="AE14" s="636" t="str">
        <f>IF(AF14="","",RANK(AF14,$AE6:$AE17,0))</f>
        <v/>
      </c>
      <c r="AF14" s="304" t="str">
        <f>IF(AD14="","",$Z14*100+$AC14*10+AB14)</f>
        <v/>
      </c>
      <c r="AN14" s="83"/>
      <c r="AO14" s="91"/>
      <c r="AP14" s="91"/>
      <c r="AQ14" s="91"/>
      <c r="AR14" s="91"/>
      <c r="AS14" s="87"/>
      <c r="AT14" s="87"/>
      <c r="AU14" s="87"/>
      <c r="AV14" s="87"/>
      <c r="AW14" s="87"/>
      <c r="AX14" s="87"/>
      <c r="AY14" s="88"/>
      <c r="AZ14" s="88"/>
      <c r="BA14" s="88"/>
      <c r="BB14" s="88"/>
      <c r="BC14" s="88"/>
      <c r="BD14" s="88"/>
      <c r="BE14" s="87"/>
      <c r="BF14" s="87"/>
      <c r="BG14" s="87"/>
      <c r="BH14" s="87"/>
      <c r="BI14" s="87"/>
      <c r="BJ14" s="87"/>
      <c r="BK14" s="88"/>
      <c r="BL14" s="88"/>
      <c r="BM14" s="88"/>
      <c r="BN14" s="88"/>
    </row>
    <row r="15" spans="1:66" ht="26.25" customHeight="1" x14ac:dyDescent="0.45">
      <c r="A15" s="52"/>
      <c r="B15" s="30" t="s">
        <v>249</v>
      </c>
      <c r="C15" s="651"/>
      <c r="D15" s="652"/>
      <c r="E15" s="652"/>
      <c r="F15" s="60"/>
      <c r="G15" s="61" t="s">
        <v>16</v>
      </c>
      <c r="H15" s="62"/>
      <c r="I15" s="64"/>
      <c r="J15" s="61" t="s">
        <v>16</v>
      </c>
      <c r="K15" s="62"/>
      <c r="L15" s="64"/>
      <c r="M15" s="61" t="s">
        <v>16</v>
      </c>
      <c r="N15" s="62"/>
      <c r="O15" s="64"/>
      <c r="P15" s="61" t="s">
        <v>16</v>
      </c>
      <c r="Q15" s="62"/>
      <c r="R15" s="653"/>
      <c r="S15" s="654"/>
      <c r="T15" s="655"/>
      <c r="U15" s="46" t="str">
        <f>IF(T17="","",T17)</f>
        <v/>
      </c>
      <c r="V15" s="47" t="s">
        <v>16</v>
      </c>
      <c r="W15" s="48" t="str">
        <f>IF(R17="","",R17)</f>
        <v/>
      </c>
      <c r="X15" s="656"/>
      <c r="Y15" s="634"/>
      <c r="Z15" s="634"/>
      <c r="AA15" s="657"/>
      <c r="AB15" s="657"/>
      <c r="AC15" s="657"/>
      <c r="AD15" s="657"/>
      <c r="AE15" s="658"/>
      <c r="AF15" s="304"/>
      <c r="AN15" s="83"/>
      <c r="AO15" s="91"/>
      <c r="AP15" s="91"/>
      <c r="AQ15" s="91"/>
      <c r="AR15" s="91"/>
      <c r="AS15" s="87"/>
      <c r="AT15" s="87"/>
      <c r="AU15" s="87"/>
      <c r="AV15" s="87"/>
      <c r="AW15" s="87"/>
      <c r="AX15" s="87"/>
      <c r="AY15" s="88"/>
      <c r="AZ15" s="88"/>
      <c r="BA15" s="88"/>
      <c r="BB15" s="88"/>
      <c r="BC15" s="88"/>
      <c r="BD15" s="88"/>
      <c r="BE15" s="87"/>
      <c r="BF15" s="87"/>
      <c r="BG15" s="87"/>
      <c r="BH15" s="87"/>
      <c r="BI15" s="87"/>
      <c r="BJ15" s="87"/>
      <c r="BK15" s="88"/>
      <c r="BL15" s="88"/>
      <c r="BM15" s="88"/>
      <c r="BN15" s="88"/>
    </row>
    <row r="16" spans="1:66" ht="26.4" customHeight="1" x14ac:dyDescent="0.45">
      <c r="B16" s="30" t="s">
        <v>32</v>
      </c>
      <c r="C16" s="638"/>
      <c r="D16" s="639"/>
      <c r="E16" s="639"/>
      <c r="F16" s="65"/>
      <c r="G16" s="66" t="str">
        <f>IF(F17="","",IF(F17=H17,"△",IF(F17&gt;=H17,"○","×")))</f>
        <v/>
      </c>
      <c r="H16" s="67"/>
      <c r="I16" s="68"/>
      <c r="J16" s="66" t="str">
        <f>IF(I17="","",IF(I17=K17,"△",IF(I17&gt;=K17,"○","×")))</f>
        <v/>
      </c>
      <c r="K16" s="67"/>
      <c r="L16" s="68"/>
      <c r="M16" s="66" t="str">
        <f>IF(L17="","",IF(L17=N17,"△",IF(L17&gt;=N17,"○","×")))</f>
        <v/>
      </c>
      <c r="N16" s="67"/>
      <c r="O16" s="68"/>
      <c r="P16" s="66" t="str">
        <f>IF(O17="","",IF(O17=Q17,"△",IF(O17&gt;=Q17,"○","×")))</f>
        <v/>
      </c>
      <c r="Q16" s="67"/>
      <c r="R16" s="68"/>
      <c r="S16" s="66" t="str">
        <f>IF(R17="","",IF(R17=T17,"△",IF(R17&gt;=T17,"○","×")))</f>
        <v/>
      </c>
      <c r="T16" s="67"/>
      <c r="U16" s="642"/>
      <c r="V16" s="643"/>
      <c r="W16" s="644"/>
      <c r="X16" s="648" t="str">
        <f>IF(AND($F16="",$I16="",$L16="",$O16="",$U16="",$R16=""),"",COUNTIF($E16:$V16,"○"))</f>
        <v/>
      </c>
      <c r="Y16" s="634" t="str">
        <f>IF(AND($F16="",$I16="",$L16="",$O16="",$R16="",$U16=""),"",COUNTIF($E16:$V16,"△"))</f>
        <v/>
      </c>
      <c r="Z16" s="634" t="str">
        <f>IF(AND($F16="",$I16="",$L16="",$O16="",$R16="",$U16=""),"",COUNTIF($E16:$V16,"×"))</f>
        <v/>
      </c>
      <c r="AA16" s="634" t="str">
        <f>IF(X16="","",(X16*3)+(Y16*1))</f>
        <v/>
      </c>
      <c r="AB16" s="634" t="str">
        <f>IF(X16="","",SUM(F17,I17,L17,O17,R17,U17))</f>
        <v/>
      </c>
      <c r="AC16" s="634" t="str">
        <f>IF(X16="","",SUM(H17,K17,N17,Q17,T17,W17))</f>
        <v/>
      </c>
      <c r="AD16" s="634" t="str">
        <f>IF(X16="","",AB16-AC16)</f>
        <v/>
      </c>
      <c r="AE16" s="636" t="str">
        <f>IF(AF16="","",RANK(AF16,$AE6:$AE17,0))</f>
        <v/>
      </c>
      <c r="AF16" s="304" t="str">
        <f>IF(AD16="","",$Z16*100+$AC16*10+AB16)</f>
        <v/>
      </c>
      <c r="AN16" s="83"/>
      <c r="AO16" s="91"/>
      <c r="AP16" s="91"/>
      <c r="AQ16" s="91"/>
      <c r="AR16" s="91"/>
      <c r="AS16" s="87"/>
      <c r="AT16" s="87"/>
      <c r="AU16" s="87"/>
      <c r="AV16" s="87"/>
      <c r="AW16" s="87"/>
      <c r="AX16" s="87"/>
      <c r="AY16" s="88"/>
      <c r="AZ16" s="88"/>
      <c r="BA16" s="88"/>
      <c r="BB16" s="88"/>
      <c r="BC16" s="88"/>
      <c r="BD16" s="88"/>
      <c r="BE16" s="87"/>
      <c r="BF16" s="87"/>
      <c r="BG16" s="87"/>
      <c r="BH16" s="87"/>
      <c r="BI16" s="87"/>
      <c r="BJ16" s="87"/>
      <c r="BK16" s="88"/>
      <c r="BL16" s="88"/>
      <c r="BM16" s="88"/>
      <c r="BN16" s="88"/>
    </row>
    <row r="17" spans="2:43" s="92" customFormat="1" ht="26.4" customHeight="1" thickBot="1" x14ac:dyDescent="0.25">
      <c r="B17" s="30" t="s">
        <v>249</v>
      </c>
      <c r="C17" s="640"/>
      <c r="D17" s="641"/>
      <c r="E17" s="641"/>
      <c r="F17" s="69"/>
      <c r="G17" s="70" t="s">
        <v>16</v>
      </c>
      <c r="H17" s="71"/>
      <c r="I17" s="72"/>
      <c r="J17" s="70" t="s">
        <v>16</v>
      </c>
      <c r="K17" s="71"/>
      <c r="L17" s="72"/>
      <c r="M17" s="70" t="s">
        <v>16</v>
      </c>
      <c r="N17" s="71"/>
      <c r="O17" s="72"/>
      <c r="P17" s="70" t="s">
        <v>16</v>
      </c>
      <c r="Q17" s="71"/>
      <c r="R17" s="72"/>
      <c r="S17" s="70" t="s">
        <v>16</v>
      </c>
      <c r="T17" s="71"/>
      <c r="U17" s="645"/>
      <c r="V17" s="646"/>
      <c r="W17" s="647"/>
      <c r="X17" s="649"/>
      <c r="Y17" s="650"/>
      <c r="Z17" s="650"/>
      <c r="AA17" s="635"/>
      <c r="AB17" s="635"/>
      <c r="AC17" s="635"/>
      <c r="AD17" s="635"/>
      <c r="AE17" s="637"/>
      <c r="AF17" s="304"/>
      <c r="AG17" s="161"/>
      <c r="AH17" s="161"/>
      <c r="AI17" s="161"/>
      <c r="AJ17" s="161"/>
      <c r="AK17" s="161"/>
      <c r="AL17" s="160"/>
      <c r="AM17" s="160"/>
      <c r="AN17" s="160"/>
      <c r="AO17" s="160"/>
      <c r="AP17" s="160"/>
      <c r="AQ17" s="160"/>
    </row>
    <row r="18" spans="2:43" s="92" customFormat="1" ht="39.9" customHeight="1" thickBot="1" x14ac:dyDescent="0.25">
      <c r="B18"/>
      <c r="C18" s="33"/>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6"/>
      <c r="AF18" s="33"/>
      <c r="AG18" s="1"/>
      <c r="AH18" s="1"/>
      <c r="AI18" s="157"/>
      <c r="AJ18" s="157"/>
      <c r="AK18" s="157"/>
      <c r="AL18" s="158"/>
      <c r="AM18" s="1"/>
      <c r="AN18" s="1"/>
      <c r="AO18" s="158"/>
      <c r="AP18" s="158"/>
      <c r="AQ18" s="158"/>
    </row>
    <row r="19" spans="2:43" s="92" customFormat="1" ht="26.4" customHeight="1" thickBot="1" x14ac:dyDescent="0.5">
      <c r="B19"/>
      <c r="C19" s="531" t="s">
        <v>178</v>
      </c>
      <c r="D19" s="532"/>
      <c r="E19" s="532"/>
      <c r="F19" s="533"/>
      <c r="G19" s="185"/>
      <c r="H19" s="577" t="s">
        <v>22</v>
      </c>
      <c r="I19" s="577"/>
      <c r="J19" s="577"/>
      <c r="K19" s="577"/>
      <c r="L19" s="577"/>
      <c r="M19" s="577"/>
      <c r="N19" s="577"/>
      <c r="O19" s="578" t="s">
        <v>23</v>
      </c>
      <c r="P19" s="578"/>
      <c r="Q19" s="578"/>
      <c r="R19" s="578"/>
      <c r="S19" s="578"/>
      <c r="T19" s="578"/>
      <c r="U19" s="578"/>
      <c r="V19" s="578"/>
      <c r="W19" s="538" t="s">
        <v>24</v>
      </c>
      <c r="X19" s="539"/>
      <c r="Y19" s="540"/>
      <c r="Z19" s="538" t="s">
        <v>25</v>
      </c>
      <c r="AA19" s="539"/>
      <c r="AB19" s="541"/>
      <c r="AC19" s="73"/>
      <c r="AD19" s="73"/>
      <c r="AE19" s="73"/>
      <c r="AF19" s="33"/>
      <c r="AG19" s="1"/>
      <c r="AH19" s="1"/>
      <c r="AI19" s="157"/>
      <c r="AJ19" s="157"/>
      <c r="AK19" s="157"/>
      <c r="AL19" s="158"/>
      <c r="AM19" s="1"/>
      <c r="AN19" s="1"/>
      <c r="AO19" s="158"/>
      <c r="AP19" s="158"/>
      <c r="AQ19" s="158"/>
    </row>
    <row r="20" spans="2:43" s="92" customFormat="1" ht="26.4" customHeight="1" x14ac:dyDescent="0.45">
      <c r="B20"/>
      <c r="C20" s="579" t="s">
        <v>215</v>
      </c>
      <c r="D20" s="580"/>
      <c r="E20" s="580"/>
      <c r="F20" s="581"/>
      <c r="G20" s="186">
        <v>1</v>
      </c>
      <c r="H20" s="343" t="s">
        <v>26</v>
      </c>
      <c r="I20" s="343"/>
      <c r="J20" s="343"/>
      <c r="K20" s="343"/>
      <c r="L20" s="343"/>
      <c r="M20" s="343"/>
      <c r="N20" s="343"/>
      <c r="O20" s="591">
        <f>C6</f>
        <v>0</v>
      </c>
      <c r="P20" s="592"/>
      <c r="Q20" s="592"/>
      <c r="R20" s="631"/>
      <c r="S20" s="591">
        <f>C14</f>
        <v>0</v>
      </c>
      <c r="T20" s="592"/>
      <c r="U20" s="592"/>
      <c r="V20" s="631"/>
      <c r="W20" s="588"/>
      <c r="X20" s="589"/>
      <c r="Y20" s="590"/>
      <c r="Z20" s="589"/>
      <c r="AA20" s="589"/>
      <c r="AB20" s="632"/>
      <c r="AC20" s="73"/>
      <c r="AD20" s="73"/>
      <c r="AE20" s="73"/>
      <c r="AF20" s="73"/>
      <c r="AG20" s="1"/>
      <c r="AH20" s="1"/>
      <c r="AI20" s="157"/>
      <c r="AJ20" s="157"/>
      <c r="AK20" s="157"/>
      <c r="AL20" s="158"/>
      <c r="AM20" s="1"/>
      <c r="AN20" s="1"/>
      <c r="AO20" s="158"/>
      <c r="AP20" s="158"/>
      <c r="AQ20" s="158"/>
    </row>
    <row r="21" spans="2:43" s="92" customFormat="1" ht="26.4" customHeight="1" x14ac:dyDescent="0.45">
      <c r="B21"/>
      <c r="C21" s="582"/>
      <c r="D21" s="583"/>
      <c r="E21" s="583"/>
      <c r="F21" s="584"/>
      <c r="G21" s="189">
        <v>2</v>
      </c>
      <c r="H21" s="313" t="s">
        <v>182</v>
      </c>
      <c r="I21" s="313"/>
      <c r="J21" s="313"/>
      <c r="K21" s="313"/>
      <c r="L21" s="313"/>
      <c r="M21" s="313"/>
      <c r="N21" s="313"/>
      <c r="O21" s="606"/>
      <c r="P21" s="607"/>
      <c r="Q21" s="607"/>
      <c r="R21" s="608"/>
      <c r="S21" s="606"/>
      <c r="T21" s="607"/>
      <c r="U21" s="607"/>
      <c r="V21" s="608"/>
      <c r="W21" s="525"/>
      <c r="X21" s="526"/>
      <c r="Y21" s="527"/>
      <c r="Z21" s="526"/>
      <c r="AA21" s="526"/>
      <c r="AB21" s="618"/>
      <c r="AC21" s="73"/>
      <c r="AD21" s="73"/>
      <c r="AE21" s="73"/>
      <c r="AF21" s="73"/>
      <c r="AG21" s="1"/>
      <c r="AH21" s="1"/>
      <c r="AI21" s="157"/>
      <c r="AJ21" s="157"/>
      <c r="AK21" s="157"/>
      <c r="AL21" s="158"/>
      <c r="AM21" s="1"/>
      <c r="AN21" s="1"/>
      <c r="AO21" s="158"/>
      <c r="AP21" s="158"/>
      <c r="AQ21" s="158"/>
    </row>
    <row r="22" spans="2:43" s="92" customFormat="1" ht="26.4" customHeight="1" x14ac:dyDescent="0.45">
      <c r="B22"/>
      <c r="C22" s="582"/>
      <c r="D22" s="583"/>
      <c r="E22" s="583"/>
      <c r="F22" s="584"/>
      <c r="G22" s="190">
        <v>3</v>
      </c>
      <c r="H22" s="313" t="s">
        <v>43</v>
      </c>
      <c r="I22" s="313"/>
      <c r="J22" s="313"/>
      <c r="K22" s="313"/>
      <c r="L22" s="313"/>
      <c r="M22" s="313"/>
      <c r="N22" s="313"/>
      <c r="O22" s="606"/>
      <c r="P22" s="607"/>
      <c r="Q22" s="607"/>
      <c r="R22" s="608"/>
      <c r="S22" s="606"/>
      <c r="T22" s="607"/>
      <c r="U22" s="607"/>
      <c r="V22" s="608"/>
      <c r="W22" s="525"/>
      <c r="X22" s="526"/>
      <c r="Y22" s="527"/>
      <c r="Z22" s="526"/>
      <c r="AA22" s="526"/>
      <c r="AB22" s="618"/>
      <c r="AC22" s="73"/>
      <c r="AD22" s="73"/>
      <c r="AE22" s="73"/>
      <c r="AF22" s="73"/>
      <c r="AG22" s="1"/>
      <c r="AH22" s="1"/>
      <c r="AI22" s="157"/>
      <c r="AJ22" s="157"/>
      <c r="AK22" s="157"/>
      <c r="AL22" s="158"/>
      <c r="AM22" s="1"/>
      <c r="AN22" s="1"/>
      <c r="AO22" s="158"/>
      <c r="AP22" s="158"/>
      <c r="AQ22" s="158"/>
    </row>
    <row r="23" spans="2:43" s="92" customFormat="1" ht="26.4" customHeight="1" thickBot="1" x14ac:dyDescent="0.5">
      <c r="B23"/>
      <c r="C23" s="582"/>
      <c r="D23" s="583"/>
      <c r="E23" s="583"/>
      <c r="F23" s="584"/>
      <c r="G23" s="189"/>
      <c r="H23" s="313"/>
      <c r="I23" s="313"/>
      <c r="J23" s="313"/>
      <c r="K23" s="313"/>
      <c r="L23" s="313"/>
      <c r="M23" s="313"/>
      <c r="N23" s="313"/>
      <c r="O23" s="606"/>
      <c r="P23" s="607"/>
      <c r="Q23" s="607"/>
      <c r="R23" s="608"/>
      <c r="S23" s="628"/>
      <c r="T23" s="629"/>
      <c r="U23" s="629"/>
      <c r="V23" s="630"/>
      <c r="W23" s="525"/>
      <c r="X23" s="526"/>
      <c r="Y23" s="527"/>
      <c r="Z23" s="526"/>
      <c r="AA23" s="526"/>
      <c r="AB23" s="618"/>
      <c r="AC23" s="73"/>
      <c r="AD23" s="73"/>
      <c r="AE23" s="73"/>
      <c r="AF23" s="73"/>
      <c r="AG23" s="1"/>
      <c r="AH23" s="1"/>
      <c r="AI23" s="157"/>
      <c r="AJ23" s="157"/>
      <c r="AK23" s="157"/>
      <c r="AL23" s="158"/>
      <c r="AM23" s="1"/>
      <c r="AN23" s="1"/>
      <c r="AO23" s="158"/>
      <c r="AP23" s="158"/>
      <c r="AQ23" s="158"/>
    </row>
    <row r="24" spans="2:43" s="92" customFormat="1" ht="26.4" customHeight="1" thickBot="1" x14ac:dyDescent="0.5">
      <c r="B24"/>
      <c r="C24" s="531" t="s">
        <v>179</v>
      </c>
      <c r="D24" s="532"/>
      <c r="E24" s="532"/>
      <c r="F24" s="533"/>
      <c r="G24" s="191"/>
      <c r="H24" s="577" t="s">
        <v>22</v>
      </c>
      <c r="I24" s="577"/>
      <c r="J24" s="577"/>
      <c r="K24" s="577"/>
      <c r="L24" s="577"/>
      <c r="M24" s="577"/>
      <c r="N24" s="577"/>
      <c r="O24" s="578" t="s">
        <v>23</v>
      </c>
      <c r="P24" s="578"/>
      <c r="Q24" s="578"/>
      <c r="R24" s="578"/>
      <c r="S24" s="578"/>
      <c r="T24" s="578"/>
      <c r="U24" s="578"/>
      <c r="V24" s="578"/>
      <c r="W24" s="538" t="s">
        <v>24</v>
      </c>
      <c r="X24" s="539"/>
      <c r="Y24" s="540"/>
      <c r="Z24" s="538" t="s">
        <v>25</v>
      </c>
      <c r="AA24" s="539"/>
      <c r="AB24" s="541"/>
      <c r="AC24" s="33"/>
      <c r="AD24" s="33"/>
      <c r="AE24" s="36"/>
      <c r="AF24" s="33"/>
      <c r="AG24" s="1"/>
      <c r="AH24" s="1"/>
      <c r="AI24" s="157"/>
      <c r="AJ24" s="157"/>
      <c r="AK24" s="157"/>
      <c r="AL24" s="158"/>
      <c r="AM24" s="1"/>
      <c r="AN24" s="1"/>
      <c r="AO24" s="158"/>
      <c r="AP24" s="158"/>
      <c r="AQ24" s="158"/>
    </row>
    <row r="25" spans="2:43" s="92" customFormat="1" ht="26.4" customHeight="1" x14ac:dyDescent="0.45">
      <c r="B25"/>
      <c r="C25" s="579" t="s">
        <v>215</v>
      </c>
      <c r="D25" s="580"/>
      <c r="E25" s="580"/>
      <c r="F25" s="581"/>
      <c r="G25" s="192">
        <v>1</v>
      </c>
      <c r="H25" s="343" t="s">
        <v>26</v>
      </c>
      <c r="I25" s="343"/>
      <c r="J25" s="343"/>
      <c r="K25" s="343"/>
      <c r="L25" s="343"/>
      <c r="M25" s="343"/>
      <c r="N25" s="343"/>
      <c r="O25" s="525"/>
      <c r="P25" s="526"/>
      <c r="Q25" s="526"/>
      <c r="R25" s="527"/>
      <c r="S25" s="606"/>
      <c r="T25" s="607"/>
      <c r="U25" s="607"/>
      <c r="V25" s="608"/>
      <c r="W25" s="525"/>
      <c r="X25" s="526"/>
      <c r="Y25" s="527"/>
      <c r="Z25" s="526"/>
      <c r="AA25" s="526"/>
      <c r="AB25" s="618"/>
      <c r="AC25" s="33"/>
      <c r="AD25" s="33"/>
      <c r="AE25" s="36"/>
      <c r="AF25" s="36"/>
      <c r="AG25" s="1"/>
      <c r="AH25" s="1"/>
      <c r="AI25" s="157"/>
      <c r="AJ25" s="157"/>
      <c r="AK25" s="157"/>
      <c r="AL25" s="158"/>
      <c r="AM25" s="1"/>
      <c r="AN25" s="1"/>
      <c r="AO25" s="158"/>
      <c r="AP25" s="158"/>
      <c r="AQ25" s="158"/>
    </row>
    <row r="26" spans="2:43" ht="26.4" customHeight="1" x14ac:dyDescent="0.45">
      <c r="B26"/>
      <c r="C26" s="582"/>
      <c r="D26" s="583"/>
      <c r="E26" s="583"/>
      <c r="F26" s="584"/>
      <c r="G26" s="193">
        <v>2</v>
      </c>
      <c r="H26" s="313" t="s">
        <v>27</v>
      </c>
      <c r="I26" s="313"/>
      <c r="J26" s="313"/>
      <c r="K26" s="313"/>
      <c r="L26" s="313"/>
      <c r="M26" s="313"/>
      <c r="N26" s="313"/>
      <c r="O26" s="525"/>
      <c r="P26" s="526"/>
      <c r="Q26" s="526"/>
      <c r="R26" s="527"/>
      <c r="S26" s="606"/>
      <c r="T26" s="607"/>
      <c r="U26" s="607"/>
      <c r="V26" s="608"/>
      <c r="W26" s="525"/>
      <c r="X26" s="526"/>
      <c r="Y26" s="527"/>
      <c r="Z26" s="526"/>
      <c r="AA26" s="526"/>
      <c r="AB26" s="618"/>
      <c r="AC26" s="74"/>
      <c r="AD26" s="75"/>
      <c r="AE26" s="75"/>
      <c r="AF26" s="33"/>
      <c r="AG26" s="1"/>
      <c r="AH26" s="1"/>
      <c r="AI26" s="157"/>
      <c r="AJ26" s="157"/>
      <c r="AK26" s="157"/>
      <c r="AL26" s="158"/>
      <c r="AM26" s="1"/>
      <c r="AN26" s="1"/>
      <c r="AO26" s="158"/>
      <c r="AP26" s="158"/>
      <c r="AQ26" s="158"/>
    </row>
    <row r="27" spans="2:43" ht="26.4" customHeight="1" x14ac:dyDescent="0.45">
      <c r="B27"/>
      <c r="C27" s="582"/>
      <c r="D27" s="583"/>
      <c r="E27" s="583"/>
      <c r="F27" s="584"/>
      <c r="G27" s="193">
        <v>3</v>
      </c>
      <c r="H27" s="313" t="s">
        <v>28</v>
      </c>
      <c r="I27" s="313"/>
      <c r="J27" s="313"/>
      <c r="K27" s="313"/>
      <c r="L27" s="313"/>
      <c r="M27" s="313"/>
      <c r="N27" s="313"/>
      <c r="O27" s="525"/>
      <c r="P27" s="526"/>
      <c r="Q27" s="526"/>
      <c r="R27" s="527"/>
      <c r="S27" s="606"/>
      <c r="T27" s="607"/>
      <c r="U27" s="607"/>
      <c r="V27" s="608"/>
      <c r="W27" s="525"/>
      <c r="X27" s="526"/>
      <c r="Y27" s="527"/>
      <c r="Z27" s="526"/>
      <c r="AA27" s="526"/>
      <c r="AB27" s="618"/>
      <c r="AC27" s="74"/>
      <c r="AD27" s="75"/>
      <c r="AE27" s="75"/>
      <c r="AF27" s="33"/>
      <c r="AG27" s="1"/>
      <c r="AH27" s="1"/>
      <c r="AI27" s="157"/>
      <c r="AJ27" s="157"/>
      <c r="AK27" s="157"/>
      <c r="AL27" s="158"/>
      <c r="AM27" s="1"/>
      <c r="AN27" s="1"/>
      <c r="AO27" s="158"/>
      <c r="AP27" s="158"/>
      <c r="AQ27" s="158"/>
    </row>
    <row r="28" spans="2:43" ht="26.4" customHeight="1" x14ac:dyDescent="0.45">
      <c r="B28"/>
      <c r="C28" s="582"/>
      <c r="D28" s="583"/>
      <c r="E28" s="583"/>
      <c r="F28" s="584"/>
      <c r="G28" s="193">
        <v>4</v>
      </c>
      <c r="H28" s="313" t="s">
        <v>29</v>
      </c>
      <c r="I28" s="313"/>
      <c r="J28" s="313"/>
      <c r="K28" s="313"/>
      <c r="L28" s="313"/>
      <c r="M28" s="313"/>
      <c r="N28" s="313"/>
      <c r="O28" s="525"/>
      <c r="P28" s="526"/>
      <c r="Q28" s="526"/>
      <c r="R28" s="527"/>
      <c r="S28" s="606"/>
      <c r="T28" s="607"/>
      <c r="U28" s="607"/>
      <c r="V28" s="608"/>
      <c r="W28" s="525"/>
      <c r="X28" s="526"/>
      <c r="Y28" s="527"/>
      <c r="Z28" s="526"/>
      <c r="AA28" s="526"/>
      <c r="AB28" s="618"/>
      <c r="AC28" s="74"/>
      <c r="AD28" s="75"/>
      <c r="AE28" s="75"/>
      <c r="AF28" s="33"/>
    </row>
    <row r="29" spans="2:43" ht="26.4" customHeight="1" x14ac:dyDescent="0.45">
      <c r="B29"/>
      <c r="C29" s="582"/>
      <c r="D29" s="583"/>
      <c r="E29" s="583"/>
      <c r="F29" s="584"/>
      <c r="G29" s="193">
        <v>5</v>
      </c>
      <c r="H29" s="314" t="s">
        <v>30</v>
      </c>
      <c r="I29" s="315"/>
      <c r="J29" s="315"/>
      <c r="K29" s="315"/>
      <c r="L29" s="315"/>
      <c r="M29" s="315"/>
      <c r="N29" s="316"/>
      <c r="O29" s="625"/>
      <c r="P29" s="626"/>
      <c r="Q29" s="626"/>
      <c r="R29" s="627"/>
      <c r="S29" s="525"/>
      <c r="T29" s="526"/>
      <c r="U29" s="526"/>
      <c r="V29" s="527"/>
      <c r="W29" s="525"/>
      <c r="X29" s="526"/>
      <c r="Y29" s="527"/>
      <c r="Z29" s="526"/>
      <c r="AA29" s="526"/>
      <c r="AB29" s="618"/>
      <c r="AC29" s="74"/>
      <c r="AD29" s="75"/>
      <c r="AE29" s="75"/>
      <c r="AF29" s="33"/>
    </row>
    <row r="30" spans="2:43" ht="26.4" customHeight="1" thickBot="1" x14ac:dyDescent="0.5">
      <c r="B30"/>
      <c r="C30" s="187"/>
      <c r="D30" s="108"/>
      <c r="E30" s="108"/>
      <c r="F30" s="188"/>
      <c r="G30" s="193">
        <v>6</v>
      </c>
      <c r="H30" s="314" t="s">
        <v>184</v>
      </c>
      <c r="I30" s="315"/>
      <c r="J30" s="315"/>
      <c r="K30" s="315"/>
      <c r="L30" s="315"/>
      <c r="M30" s="315"/>
      <c r="N30" s="316"/>
      <c r="O30" s="619"/>
      <c r="P30" s="620"/>
      <c r="Q30" s="620"/>
      <c r="R30" s="621"/>
      <c r="S30" s="622"/>
      <c r="T30" s="623"/>
      <c r="U30" s="623"/>
      <c r="V30" s="624"/>
      <c r="W30" s="525"/>
      <c r="X30" s="526"/>
      <c r="Y30" s="527"/>
      <c r="Z30" s="526"/>
      <c r="AA30" s="526"/>
      <c r="AB30" s="618"/>
      <c r="AC30" s="74"/>
      <c r="AD30" s="75"/>
      <c r="AE30" s="75"/>
      <c r="AF30" s="33"/>
    </row>
    <row r="31" spans="2:43" ht="26.4" customHeight="1" thickBot="1" x14ac:dyDescent="0.5">
      <c r="B31"/>
      <c r="C31" s="531" t="s">
        <v>180</v>
      </c>
      <c r="D31" s="532"/>
      <c r="E31" s="532"/>
      <c r="F31" s="533"/>
      <c r="G31" s="185"/>
      <c r="H31" s="577" t="s">
        <v>22</v>
      </c>
      <c r="I31" s="577"/>
      <c r="J31" s="577"/>
      <c r="K31" s="577"/>
      <c r="L31" s="577"/>
      <c r="M31" s="577"/>
      <c r="N31" s="577"/>
      <c r="O31" s="578" t="s">
        <v>23</v>
      </c>
      <c r="P31" s="578"/>
      <c r="Q31" s="578"/>
      <c r="R31" s="578"/>
      <c r="S31" s="578"/>
      <c r="T31" s="578"/>
      <c r="U31" s="578"/>
      <c r="V31" s="578"/>
      <c r="W31" s="538" t="s">
        <v>24</v>
      </c>
      <c r="X31" s="539"/>
      <c r="Y31" s="540"/>
      <c r="Z31" s="538" t="s">
        <v>25</v>
      </c>
      <c r="AA31" s="539"/>
      <c r="AB31" s="541"/>
      <c r="AC31" s="74"/>
      <c r="AD31" s="75"/>
      <c r="AE31" s="75"/>
      <c r="AF31" s="33"/>
    </row>
    <row r="32" spans="2:43" ht="26.4" customHeight="1" x14ac:dyDescent="0.45">
      <c r="B32"/>
      <c r="C32" s="579" t="s">
        <v>215</v>
      </c>
      <c r="D32" s="580"/>
      <c r="E32" s="580"/>
      <c r="F32" s="581"/>
      <c r="G32" s="192"/>
      <c r="H32" s="343"/>
      <c r="I32" s="343"/>
      <c r="J32" s="343"/>
      <c r="K32" s="343"/>
      <c r="L32" s="343"/>
      <c r="M32" s="343"/>
      <c r="N32" s="343"/>
      <c r="O32" s="606"/>
      <c r="P32" s="607"/>
      <c r="Q32" s="607"/>
      <c r="R32" s="608"/>
      <c r="S32" s="606"/>
      <c r="T32" s="607"/>
      <c r="U32" s="607"/>
      <c r="V32" s="608"/>
      <c r="W32" s="588"/>
      <c r="X32" s="589"/>
      <c r="Y32" s="590"/>
      <c r="Z32" s="591"/>
      <c r="AA32" s="592"/>
      <c r="AB32" s="593"/>
      <c r="AC32" s="74"/>
      <c r="AD32" s="75"/>
      <c r="AE32" s="75"/>
      <c r="AF32" s="33"/>
    </row>
    <row r="33" spans="2:32" ht="26.4" customHeight="1" x14ac:dyDescent="0.45">
      <c r="B33"/>
      <c r="C33" s="582"/>
      <c r="D33" s="583"/>
      <c r="E33" s="583"/>
      <c r="F33" s="584"/>
      <c r="G33" s="193"/>
      <c r="H33" s="313"/>
      <c r="I33" s="313"/>
      <c r="J33" s="313"/>
      <c r="K33" s="313"/>
      <c r="L33" s="313"/>
      <c r="M33" s="313"/>
      <c r="N33" s="313"/>
      <c r="O33" s="525"/>
      <c r="P33" s="526"/>
      <c r="Q33" s="526"/>
      <c r="R33" s="527"/>
      <c r="S33" s="596"/>
      <c r="T33" s="596"/>
      <c r="U33" s="596"/>
      <c r="V33" s="596"/>
      <c r="W33" s="525"/>
      <c r="X33" s="526"/>
      <c r="Y33" s="527"/>
      <c r="Z33" s="597"/>
      <c r="AA33" s="597"/>
      <c r="AB33" s="598"/>
      <c r="AC33" s="74"/>
      <c r="AD33" s="75"/>
      <c r="AE33" s="75"/>
      <c r="AF33" s="33"/>
    </row>
    <row r="34" spans="2:32" ht="26.4" customHeight="1" thickBot="1" x14ac:dyDescent="0.5">
      <c r="B34"/>
      <c r="C34" s="609"/>
      <c r="D34" s="610"/>
      <c r="E34" s="610"/>
      <c r="F34" s="611"/>
      <c r="G34" s="194"/>
      <c r="H34" s="314"/>
      <c r="I34" s="315"/>
      <c r="J34" s="315"/>
      <c r="K34" s="315"/>
      <c r="L34" s="315"/>
      <c r="M34" s="315"/>
      <c r="N34" s="316"/>
      <c r="O34" s="612"/>
      <c r="P34" s="613"/>
      <c r="Q34" s="613"/>
      <c r="R34" s="614"/>
      <c r="S34" s="615"/>
      <c r="T34" s="616"/>
      <c r="U34" s="616"/>
      <c r="V34" s="617"/>
      <c r="W34" s="525"/>
      <c r="X34" s="526"/>
      <c r="Y34" s="527"/>
      <c r="Z34" s="528"/>
      <c r="AA34" s="529"/>
      <c r="AB34" s="530"/>
      <c r="AC34" s="74"/>
      <c r="AD34" s="75"/>
      <c r="AE34" s="75"/>
      <c r="AF34" s="33"/>
    </row>
    <row r="35" spans="2:32" ht="26.4" customHeight="1" thickBot="1" x14ac:dyDescent="0.5">
      <c r="B35"/>
      <c r="C35" s="531" t="s">
        <v>181</v>
      </c>
      <c r="D35" s="532"/>
      <c r="E35" s="532"/>
      <c r="F35" s="533"/>
      <c r="G35" s="185"/>
      <c r="H35" s="577" t="s">
        <v>22</v>
      </c>
      <c r="I35" s="577"/>
      <c r="J35" s="577"/>
      <c r="K35" s="577"/>
      <c r="L35" s="577"/>
      <c r="M35" s="577"/>
      <c r="N35" s="577"/>
      <c r="O35" s="578" t="s">
        <v>23</v>
      </c>
      <c r="P35" s="578"/>
      <c r="Q35" s="578"/>
      <c r="R35" s="578"/>
      <c r="S35" s="578"/>
      <c r="T35" s="578"/>
      <c r="U35" s="578"/>
      <c r="V35" s="578"/>
      <c r="W35" s="538" t="s">
        <v>24</v>
      </c>
      <c r="X35" s="539"/>
      <c r="Y35" s="540"/>
      <c r="Z35" s="538" t="s">
        <v>25</v>
      </c>
      <c r="AA35" s="539"/>
      <c r="AB35" s="541"/>
      <c r="AC35" s="159"/>
      <c r="AD35" s="159"/>
      <c r="AE35" s="75"/>
      <c r="AF35" s="33"/>
    </row>
    <row r="36" spans="2:32" ht="26.4" customHeight="1" x14ac:dyDescent="0.45">
      <c r="B36"/>
      <c r="C36" s="579" t="s">
        <v>215</v>
      </c>
      <c r="D36" s="580"/>
      <c r="E36" s="580"/>
      <c r="F36" s="581"/>
      <c r="G36" s="195">
        <v>1</v>
      </c>
      <c r="H36" s="343" t="s">
        <v>26</v>
      </c>
      <c r="I36" s="343"/>
      <c r="J36" s="343"/>
      <c r="K36" s="343"/>
      <c r="L36" s="343"/>
      <c r="M36" s="343"/>
      <c r="N36" s="343"/>
      <c r="O36" s="585"/>
      <c r="P36" s="586"/>
      <c r="Q36" s="586"/>
      <c r="R36" s="587"/>
      <c r="S36" s="588"/>
      <c r="T36" s="589"/>
      <c r="U36" s="589"/>
      <c r="V36" s="590"/>
      <c r="W36" s="588"/>
      <c r="X36" s="589"/>
      <c r="Y36" s="590"/>
      <c r="Z36" s="591"/>
      <c r="AA36" s="592"/>
      <c r="AB36" s="593"/>
      <c r="AC36" s="159"/>
      <c r="AD36" s="159"/>
      <c r="AE36" s="75"/>
      <c r="AF36" s="33"/>
    </row>
    <row r="37" spans="2:32" ht="26.4" customHeight="1" x14ac:dyDescent="0.45">
      <c r="B37"/>
      <c r="C37" s="582"/>
      <c r="D37" s="583"/>
      <c r="E37" s="583"/>
      <c r="F37" s="584"/>
      <c r="G37" s="190">
        <v>1</v>
      </c>
      <c r="H37" s="313" t="s">
        <v>27</v>
      </c>
      <c r="I37" s="313"/>
      <c r="J37" s="313"/>
      <c r="K37" s="313"/>
      <c r="L37" s="313"/>
      <c r="M37" s="313"/>
      <c r="N37" s="313"/>
      <c r="O37" s="594"/>
      <c r="P37" s="595"/>
      <c r="Q37" s="595"/>
      <c r="R37" s="595"/>
      <c r="S37" s="596"/>
      <c r="T37" s="596"/>
      <c r="U37" s="596"/>
      <c r="V37" s="596"/>
      <c r="W37" s="525"/>
      <c r="X37" s="526"/>
      <c r="Y37" s="527"/>
      <c r="Z37" s="597"/>
      <c r="AA37" s="597"/>
      <c r="AB37" s="598"/>
      <c r="AC37" s="159"/>
      <c r="AD37" s="159"/>
      <c r="AE37" s="75"/>
      <c r="AF37" s="33"/>
    </row>
    <row r="38" spans="2:32" ht="26.4" customHeight="1" x14ac:dyDescent="0.45">
      <c r="B38"/>
      <c r="C38" s="582"/>
      <c r="D38" s="583"/>
      <c r="E38" s="583"/>
      <c r="F38" s="584"/>
      <c r="G38" s="196"/>
      <c r="H38" s="313" t="s">
        <v>28</v>
      </c>
      <c r="I38" s="313"/>
      <c r="J38" s="313"/>
      <c r="K38" s="313"/>
      <c r="L38" s="313"/>
      <c r="M38" s="313"/>
      <c r="N38" s="313"/>
      <c r="O38" s="525"/>
      <c r="P38" s="526"/>
      <c r="Q38" s="526"/>
      <c r="R38" s="527"/>
      <c r="S38" s="606"/>
      <c r="T38" s="607"/>
      <c r="U38" s="607"/>
      <c r="V38" s="608"/>
      <c r="W38" s="525"/>
      <c r="X38" s="526"/>
      <c r="Y38" s="527"/>
      <c r="Z38" s="528"/>
      <c r="AA38" s="529"/>
      <c r="AB38" s="530"/>
      <c r="AC38" s="159"/>
      <c r="AD38" s="159"/>
      <c r="AE38" s="75"/>
      <c r="AF38" s="33"/>
    </row>
    <row r="39" spans="2:32" ht="26.4" customHeight="1" thickBot="1" x14ac:dyDescent="0.5">
      <c r="B39"/>
      <c r="C39" s="582"/>
      <c r="D39" s="583"/>
      <c r="E39" s="583"/>
      <c r="F39" s="584"/>
      <c r="G39" s="197">
        <v>2</v>
      </c>
      <c r="H39" s="313" t="s">
        <v>29</v>
      </c>
      <c r="I39" s="313"/>
      <c r="J39" s="313"/>
      <c r="K39" s="313"/>
      <c r="L39" s="313"/>
      <c r="M39" s="313"/>
      <c r="N39" s="313"/>
      <c r="O39" s="599"/>
      <c r="P39" s="600"/>
      <c r="Q39" s="600"/>
      <c r="R39" s="601"/>
      <c r="S39" s="599"/>
      <c r="T39" s="600"/>
      <c r="U39" s="600"/>
      <c r="V39" s="601"/>
      <c r="W39" s="602"/>
      <c r="X39" s="603"/>
      <c r="Y39" s="604"/>
      <c r="Z39" s="603"/>
      <c r="AA39" s="603"/>
      <c r="AB39" s="605"/>
      <c r="AC39" s="159"/>
      <c r="AD39" s="159"/>
      <c r="AE39" s="75"/>
      <c r="AF39" s="33"/>
    </row>
    <row r="40" spans="2:32" ht="26.4" customHeight="1" thickBot="1" x14ac:dyDescent="0.5">
      <c r="B40"/>
      <c r="C40" s="531" t="s">
        <v>181</v>
      </c>
      <c r="D40" s="532"/>
      <c r="E40" s="532"/>
      <c r="F40" s="533"/>
      <c r="G40" s="185"/>
      <c r="H40" s="534" t="s">
        <v>22</v>
      </c>
      <c r="I40" s="532"/>
      <c r="J40" s="532"/>
      <c r="K40" s="532"/>
      <c r="L40" s="532"/>
      <c r="M40" s="532"/>
      <c r="N40" s="533"/>
      <c r="O40" s="535" t="s">
        <v>23</v>
      </c>
      <c r="P40" s="536"/>
      <c r="Q40" s="536"/>
      <c r="R40" s="536"/>
      <c r="S40" s="536"/>
      <c r="T40" s="536"/>
      <c r="U40" s="536"/>
      <c r="V40" s="537"/>
      <c r="W40" s="538" t="s">
        <v>24</v>
      </c>
      <c r="X40" s="539"/>
      <c r="Y40" s="540"/>
      <c r="Z40" s="538" t="s">
        <v>25</v>
      </c>
      <c r="AA40" s="539"/>
      <c r="AB40" s="541"/>
      <c r="AC40"/>
      <c r="AD40"/>
      <c r="AE40"/>
      <c r="AF40"/>
    </row>
    <row r="41" spans="2:32" ht="26.4" customHeight="1" x14ac:dyDescent="0.45">
      <c r="B41"/>
      <c r="C41" s="552" t="s">
        <v>215</v>
      </c>
      <c r="D41" s="553"/>
      <c r="E41" s="553"/>
      <c r="F41" s="554"/>
      <c r="G41" s="198">
        <v>1</v>
      </c>
      <c r="H41" s="343" t="s">
        <v>26</v>
      </c>
      <c r="I41" s="343"/>
      <c r="J41" s="343"/>
      <c r="K41" s="343"/>
      <c r="L41" s="343"/>
      <c r="M41" s="343"/>
      <c r="N41" s="343"/>
      <c r="O41" s="542"/>
      <c r="P41" s="543"/>
      <c r="Q41" s="543"/>
      <c r="R41" s="544"/>
      <c r="S41" s="545"/>
      <c r="T41" s="546"/>
      <c r="U41" s="546"/>
      <c r="V41" s="547"/>
      <c r="W41" s="548"/>
      <c r="X41" s="549"/>
      <c r="Y41" s="550"/>
      <c r="Z41" s="548"/>
      <c r="AA41" s="549"/>
      <c r="AB41" s="551"/>
      <c r="AC41"/>
      <c r="AD41"/>
      <c r="AE41"/>
      <c r="AF41"/>
    </row>
    <row r="42" spans="2:32" ht="26.4" customHeight="1" x14ac:dyDescent="0.45">
      <c r="B42"/>
      <c r="C42" s="555"/>
      <c r="D42" s="556"/>
      <c r="E42" s="556"/>
      <c r="F42" s="557"/>
      <c r="G42" s="199">
        <v>2</v>
      </c>
      <c r="H42" s="313" t="s">
        <v>27</v>
      </c>
      <c r="I42" s="313"/>
      <c r="J42" s="313"/>
      <c r="K42" s="313"/>
      <c r="L42" s="313"/>
      <c r="M42" s="313"/>
      <c r="N42" s="313"/>
      <c r="O42" s="561"/>
      <c r="P42" s="562"/>
      <c r="Q42" s="562"/>
      <c r="R42" s="563"/>
      <c r="S42" s="564"/>
      <c r="T42" s="565"/>
      <c r="U42" s="565"/>
      <c r="V42" s="566"/>
      <c r="W42" s="567"/>
      <c r="X42" s="568"/>
      <c r="Y42" s="569"/>
      <c r="Z42" s="567"/>
      <c r="AA42" s="568"/>
      <c r="AB42" s="570"/>
      <c r="AC42"/>
      <c r="AD42"/>
      <c r="AE42"/>
      <c r="AF42"/>
    </row>
    <row r="43" spans="2:32" ht="26.4" customHeight="1" x14ac:dyDescent="0.45">
      <c r="B43"/>
      <c r="C43" s="555"/>
      <c r="D43" s="556"/>
      <c r="E43" s="556"/>
      <c r="F43" s="557"/>
      <c r="G43" s="200">
        <v>3</v>
      </c>
      <c r="H43" s="313" t="s">
        <v>28</v>
      </c>
      <c r="I43" s="313"/>
      <c r="J43" s="313"/>
      <c r="K43" s="313"/>
      <c r="L43" s="313"/>
      <c r="M43" s="313"/>
      <c r="N43" s="313"/>
      <c r="O43" s="571"/>
      <c r="P43" s="572"/>
      <c r="Q43" s="572"/>
      <c r="R43" s="572"/>
      <c r="S43" s="573"/>
      <c r="T43" s="573"/>
      <c r="U43" s="573"/>
      <c r="V43" s="573"/>
      <c r="W43" s="567"/>
      <c r="X43" s="568"/>
      <c r="Y43" s="569"/>
      <c r="Z43" s="574"/>
      <c r="AA43" s="574"/>
      <c r="AB43" s="575"/>
      <c r="AC43"/>
      <c r="AD43"/>
      <c r="AE43"/>
      <c r="AF43"/>
    </row>
    <row r="44" spans="2:32" ht="26.4" customHeight="1" x14ac:dyDescent="0.45">
      <c r="B44"/>
      <c r="C44" s="555"/>
      <c r="D44" s="556"/>
      <c r="E44" s="556"/>
      <c r="F44" s="557"/>
      <c r="G44" s="200">
        <v>4</v>
      </c>
      <c r="H44" s="313" t="s">
        <v>29</v>
      </c>
      <c r="I44" s="313"/>
      <c r="J44" s="313"/>
      <c r="K44" s="313"/>
      <c r="L44" s="313"/>
      <c r="M44" s="313"/>
      <c r="N44" s="313"/>
      <c r="O44" s="571"/>
      <c r="P44" s="572"/>
      <c r="Q44" s="572"/>
      <c r="R44" s="572"/>
      <c r="S44" s="573"/>
      <c r="T44" s="573"/>
      <c r="U44" s="573"/>
      <c r="V44" s="573"/>
      <c r="W44" s="567"/>
      <c r="X44" s="568"/>
      <c r="Y44" s="569"/>
      <c r="Z44" s="574"/>
      <c r="AA44" s="574"/>
      <c r="AB44" s="575"/>
      <c r="AC44"/>
      <c r="AD44"/>
      <c r="AE44"/>
      <c r="AF44"/>
    </row>
    <row r="45" spans="2:32" ht="26.4" customHeight="1" thickBot="1" x14ac:dyDescent="0.5">
      <c r="B45"/>
      <c r="C45" s="558"/>
      <c r="D45" s="559"/>
      <c r="E45" s="559"/>
      <c r="F45" s="560"/>
      <c r="G45" s="201">
        <v>5</v>
      </c>
      <c r="H45" s="576"/>
      <c r="I45" s="576"/>
      <c r="J45" s="576"/>
      <c r="K45" s="576"/>
      <c r="L45" s="576"/>
      <c r="M45" s="576"/>
      <c r="N45" s="576"/>
      <c r="O45" s="696"/>
      <c r="P45" s="697"/>
      <c r="Q45" s="697"/>
      <c r="R45" s="697"/>
      <c r="S45" s="698"/>
      <c r="T45" s="698"/>
      <c r="U45" s="698"/>
      <c r="V45" s="698"/>
      <c r="W45" s="699"/>
      <c r="X45" s="700"/>
      <c r="Y45" s="701"/>
      <c r="Z45" s="702"/>
      <c r="AA45" s="702"/>
      <c r="AB45" s="703"/>
      <c r="AC45"/>
      <c r="AD45"/>
      <c r="AE45"/>
      <c r="AF45"/>
    </row>
    <row r="46" spans="2:32" ht="26.4" customHeight="1" x14ac:dyDescent="0.45">
      <c r="B46"/>
      <c r="C46" s="1"/>
      <c r="D46" s="1"/>
      <c r="E46" s="1"/>
      <c r="F46" s="1"/>
      <c r="G46" s="1"/>
      <c r="H46" s="1"/>
      <c r="I46" s="1"/>
      <c r="J46" s="1"/>
      <c r="K46" s="1"/>
      <c r="L46" s="1"/>
      <c r="M46" s="1"/>
      <c r="N46" s="1"/>
      <c r="O46" s="1"/>
      <c r="P46" s="1"/>
      <c r="Q46" s="1"/>
      <c r="R46" s="1"/>
      <c r="S46" s="1"/>
      <c r="T46" s="1"/>
      <c r="U46" s="1"/>
      <c r="V46" s="1"/>
      <c r="W46" s="1"/>
      <c r="X46" s="1"/>
      <c r="Y46" s="1"/>
      <c r="Z46" s="1"/>
      <c r="AA46" s="1"/>
      <c r="AB46" s="1"/>
      <c r="AC46"/>
      <c r="AD46"/>
      <c r="AE46"/>
      <c r="AF46"/>
    </row>
    <row r="47" spans="2:32" ht="18" x14ac:dyDescent="0.45">
      <c r="B47"/>
      <c r="C47" s="1"/>
      <c r="D47" s="1"/>
      <c r="E47" s="1"/>
      <c r="F47" s="1"/>
      <c r="G47" s="1"/>
      <c r="H47" s="1"/>
      <c r="I47" s="1"/>
      <c r="J47" s="1"/>
      <c r="K47" s="1"/>
      <c r="L47" s="1"/>
      <c r="M47" s="1"/>
      <c r="N47" s="1"/>
      <c r="O47" s="1"/>
      <c r="P47" s="1"/>
      <c r="Q47" s="1"/>
      <c r="R47" s="1"/>
      <c r="S47" s="1"/>
      <c r="T47" s="1"/>
      <c r="U47" s="1"/>
      <c r="V47" s="1"/>
      <c r="W47" s="1"/>
      <c r="X47" s="1"/>
      <c r="Y47" s="1"/>
      <c r="Z47" s="1"/>
      <c r="AA47" s="1"/>
      <c r="AB47" s="1"/>
      <c r="AC47"/>
      <c r="AD47"/>
      <c r="AE47"/>
      <c r="AF47"/>
    </row>
  </sheetData>
  <mergeCells count="221">
    <mergeCell ref="O44:R44"/>
    <mergeCell ref="S44:V44"/>
    <mergeCell ref="W44:Y44"/>
    <mergeCell ref="Z44:AB44"/>
    <mergeCell ref="H45:N45"/>
    <mergeCell ref="O45:R45"/>
    <mergeCell ref="S45:V45"/>
    <mergeCell ref="W45:Y45"/>
    <mergeCell ref="Z45:AB45"/>
    <mergeCell ref="W39:Y39"/>
    <mergeCell ref="Z39:AB39"/>
    <mergeCell ref="C40:F40"/>
    <mergeCell ref="H40:N40"/>
    <mergeCell ref="O40:V40"/>
    <mergeCell ref="W40:Y40"/>
    <mergeCell ref="Z40:AB40"/>
    <mergeCell ref="C41:F45"/>
    <mergeCell ref="H41:N41"/>
    <mergeCell ref="O41:R41"/>
    <mergeCell ref="S41:V41"/>
    <mergeCell ref="W41:Y41"/>
    <mergeCell ref="Z41:AB41"/>
    <mergeCell ref="H42:N42"/>
    <mergeCell ref="O42:R42"/>
    <mergeCell ref="S42:V42"/>
    <mergeCell ref="W42:Y42"/>
    <mergeCell ref="Z42:AB42"/>
    <mergeCell ref="H43:N43"/>
    <mergeCell ref="O43:R43"/>
    <mergeCell ref="S43:V43"/>
    <mergeCell ref="W43:Y43"/>
    <mergeCell ref="Z43:AB43"/>
    <mergeCell ref="H44:N44"/>
    <mergeCell ref="C35:F35"/>
    <mergeCell ref="H35:N35"/>
    <mergeCell ref="O35:V35"/>
    <mergeCell ref="W35:Y35"/>
    <mergeCell ref="Z35:AB35"/>
    <mergeCell ref="C36:F39"/>
    <mergeCell ref="H36:N36"/>
    <mergeCell ref="O36:R36"/>
    <mergeCell ref="S36:V36"/>
    <mergeCell ref="W36:Y36"/>
    <mergeCell ref="Z36:AB36"/>
    <mergeCell ref="H37:N37"/>
    <mergeCell ref="O37:R37"/>
    <mergeCell ref="S37:V37"/>
    <mergeCell ref="W37:Y37"/>
    <mergeCell ref="Z37:AB37"/>
    <mergeCell ref="H38:N38"/>
    <mergeCell ref="O38:R38"/>
    <mergeCell ref="S38:V38"/>
    <mergeCell ref="W38:Y38"/>
    <mergeCell ref="Z38:AB38"/>
    <mergeCell ref="H39:N39"/>
    <mergeCell ref="O39:R39"/>
    <mergeCell ref="S39:V39"/>
    <mergeCell ref="C31:F31"/>
    <mergeCell ref="H31:N31"/>
    <mergeCell ref="O31:V31"/>
    <mergeCell ref="W31:Y31"/>
    <mergeCell ref="Z31:AB31"/>
    <mergeCell ref="C32:F34"/>
    <mergeCell ref="H32:N32"/>
    <mergeCell ref="O32:R32"/>
    <mergeCell ref="S32:V32"/>
    <mergeCell ref="W32:Y32"/>
    <mergeCell ref="Z32:AB32"/>
    <mergeCell ref="H33:N33"/>
    <mergeCell ref="O33:R33"/>
    <mergeCell ref="S33:V33"/>
    <mergeCell ref="W33:Y33"/>
    <mergeCell ref="Z33:AB33"/>
    <mergeCell ref="H34:N34"/>
    <mergeCell ref="O34:R34"/>
    <mergeCell ref="S34:V34"/>
    <mergeCell ref="W34:Y34"/>
    <mergeCell ref="Z34:AB34"/>
    <mergeCell ref="O29:R29"/>
    <mergeCell ref="S29:V29"/>
    <mergeCell ref="W29:Y29"/>
    <mergeCell ref="Z29:AB29"/>
    <mergeCell ref="H30:N30"/>
    <mergeCell ref="O30:R30"/>
    <mergeCell ref="S30:V30"/>
    <mergeCell ref="W30:Y30"/>
    <mergeCell ref="Z30:AB30"/>
    <mergeCell ref="C24:F24"/>
    <mergeCell ref="H24:N24"/>
    <mergeCell ref="O24:V24"/>
    <mergeCell ref="W24:Y24"/>
    <mergeCell ref="Z24:AB24"/>
    <mergeCell ref="C25:F29"/>
    <mergeCell ref="H25:N25"/>
    <mergeCell ref="O25:R25"/>
    <mergeCell ref="W25:Y25"/>
    <mergeCell ref="Z25:AB25"/>
    <mergeCell ref="H26:N26"/>
    <mergeCell ref="O26:R26"/>
    <mergeCell ref="W26:Y26"/>
    <mergeCell ref="Z26:AB26"/>
    <mergeCell ref="H27:N27"/>
    <mergeCell ref="O27:R27"/>
    <mergeCell ref="W27:Y27"/>
    <mergeCell ref="Z27:AB27"/>
    <mergeCell ref="H28:N28"/>
    <mergeCell ref="O28:R28"/>
    <mergeCell ref="S28:V28"/>
    <mergeCell ref="W28:Y28"/>
    <mergeCell ref="Z28:AB28"/>
    <mergeCell ref="H29:N29"/>
    <mergeCell ref="C19:F19"/>
    <mergeCell ref="H19:N19"/>
    <mergeCell ref="O19:V19"/>
    <mergeCell ref="W19:Y19"/>
    <mergeCell ref="Z19:AB19"/>
    <mergeCell ref="C20:F23"/>
    <mergeCell ref="H20:N20"/>
    <mergeCell ref="O20:R20"/>
    <mergeCell ref="W20:Y20"/>
    <mergeCell ref="Z20:AB20"/>
    <mergeCell ref="H21:N21"/>
    <mergeCell ref="O21:R21"/>
    <mergeCell ref="W21:Y21"/>
    <mergeCell ref="Z21:AB21"/>
    <mergeCell ref="H22:N22"/>
    <mergeCell ref="O22:R22"/>
    <mergeCell ref="W22:Y22"/>
    <mergeCell ref="Z22:AB22"/>
    <mergeCell ref="H23:N23"/>
    <mergeCell ref="O23:R23"/>
    <mergeCell ref="W23:Y23"/>
    <mergeCell ref="Z23:AB23"/>
    <mergeCell ref="AF14:AF15"/>
    <mergeCell ref="C16:E17"/>
    <mergeCell ref="U16:W17"/>
    <mergeCell ref="X16:X17"/>
    <mergeCell ref="Y16:Y17"/>
    <mergeCell ref="Z16:Z17"/>
    <mergeCell ref="AA16:AA17"/>
    <mergeCell ref="AB16:AB17"/>
    <mergeCell ref="AC16:AC17"/>
    <mergeCell ref="AD16:AD17"/>
    <mergeCell ref="AE16:AE17"/>
    <mergeCell ref="AF16:AF17"/>
    <mergeCell ref="C14:E15"/>
    <mergeCell ref="C12:E13"/>
    <mergeCell ref="O12:Q13"/>
    <mergeCell ref="AF12:AF13"/>
    <mergeCell ref="AC10:AC11"/>
    <mergeCell ref="AD10:AD11"/>
    <mergeCell ref="AE10:AE11"/>
    <mergeCell ref="X12:X13"/>
    <mergeCell ref="Y12:Y13"/>
    <mergeCell ref="Z12:Z13"/>
    <mergeCell ref="AA12:AA13"/>
    <mergeCell ref="AB12:AB13"/>
    <mergeCell ref="AC12:AC13"/>
    <mergeCell ref="AD12:AD13"/>
    <mergeCell ref="AE12:AE13"/>
    <mergeCell ref="X10:X11"/>
    <mergeCell ref="Y10:Y11"/>
    <mergeCell ref="Z10:Z11"/>
    <mergeCell ref="AD4:AD5"/>
    <mergeCell ref="AE4:AE5"/>
    <mergeCell ref="AF6:AF7"/>
    <mergeCell ref="C8:E9"/>
    <mergeCell ref="I8:K9"/>
    <mergeCell ref="AF8:AF9"/>
    <mergeCell ref="C10:E11"/>
    <mergeCell ref="L10:N11"/>
    <mergeCell ref="AF10:AF11"/>
    <mergeCell ref="AA10:AA11"/>
    <mergeCell ref="AB10:AB11"/>
    <mergeCell ref="AC6:AC7"/>
    <mergeCell ref="AD6:AD7"/>
    <mergeCell ref="AE6:AE7"/>
    <mergeCell ref="X8:X9"/>
    <mergeCell ref="Y8:Y9"/>
    <mergeCell ref="Z8:Z9"/>
    <mergeCell ref="AA8:AA9"/>
    <mergeCell ref="AB8:AB9"/>
    <mergeCell ref="AC8:AC9"/>
    <mergeCell ref="AD8:AD9"/>
    <mergeCell ref="AE8:AE9"/>
    <mergeCell ref="C6:E7"/>
    <mergeCell ref="F6:H7"/>
    <mergeCell ref="S25:V25"/>
    <mergeCell ref="S26:V26"/>
    <mergeCell ref="S27:V27"/>
    <mergeCell ref="S20:V20"/>
    <mergeCell ref="S21:V21"/>
    <mergeCell ref="S22:V22"/>
    <mergeCell ref="S23:V23"/>
    <mergeCell ref="AE14:AE15"/>
    <mergeCell ref="Y14:Y15"/>
    <mergeCell ref="Z14:Z15"/>
    <mergeCell ref="AA14:AA15"/>
    <mergeCell ref="AB14:AB15"/>
    <mergeCell ref="AC14:AC15"/>
    <mergeCell ref="AD14:AD15"/>
    <mergeCell ref="X14:X15"/>
    <mergeCell ref="R14:T15"/>
    <mergeCell ref="AC4:AC5"/>
    <mergeCell ref="X6:X7"/>
    <mergeCell ref="Y6:Y7"/>
    <mergeCell ref="X4:X5"/>
    <mergeCell ref="Y4:Y5"/>
    <mergeCell ref="Z4:Z5"/>
    <mergeCell ref="Z6:Z7"/>
    <mergeCell ref="AA6:AA7"/>
    <mergeCell ref="AB6:AB7"/>
    <mergeCell ref="C4:E5"/>
    <mergeCell ref="F4:H5"/>
    <mergeCell ref="I4:K5"/>
    <mergeCell ref="L4:N5"/>
    <mergeCell ref="O4:Q5"/>
    <mergeCell ref="R4:T5"/>
    <mergeCell ref="U4:W5"/>
    <mergeCell ref="AA4:AA5"/>
    <mergeCell ref="AB4:AB5"/>
  </mergeCells>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2:AK51"/>
  <sheetViews>
    <sheetView topLeftCell="A7" workbookViewId="0">
      <selection activeCell="AI14" sqref="AI14:AI15"/>
    </sheetView>
  </sheetViews>
  <sheetFormatPr defaultRowHeight="18" x14ac:dyDescent="0.45"/>
  <cols>
    <col min="1" max="28" width="3.69921875" customWidth="1"/>
    <col min="29" max="37" width="5.19921875" customWidth="1"/>
  </cols>
  <sheetData>
    <row r="2" spans="1:37" ht="19.2" x14ac:dyDescent="0.2">
      <c r="B2" s="31" t="s">
        <v>253</v>
      </c>
      <c r="C2" s="77"/>
      <c r="D2" s="41"/>
      <c r="E2" s="41"/>
      <c r="F2" s="41"/>
      <c r="G2" s="41"/>
      <c r="H2" s="41"/>
      <c r="I2" s="41"/>
      <c r="J2" s="41"/>
      <c r="K2" s="41"/>
      <c r="L2" s="41"/>
      <c r="M2" s="41"/>
      <c r="N2" s="41"/>
      <c r="O2" s="41"/>
      <c r="P2" s="41"/>
      <c r="Q2" s="41"/>
      <c r="R2" s="41"/>
      <c r="S2" s="41"/>
      <c r="T2" s="41"/>
      <c r="U2" s="41"/>
      <c r="V2" s="78"/>
      <c r="W2" s="78"/>
      <c r="X2" s="78"/>
      <c r="Y2" s="78"/>
      <c r="Z2" s="78"/>
      <c r="AA2" s="78"/>
      <c r="AB2" s="78"/>
    </row>
    <row r="4" spans="1:37" x14ac:dyDescent="0.2">
      <c r="A4" s="33"/>
      <c r="B4" s="33"/>
      <c r="C4" s="32"/>
      <c r="D4" s="33"/>
      <c r="E4" s="33"/>
      <c r="F4" s="33"/>
      <c r="G4" s="33"/>
      <c r="H4" s="33"/>
      <c r="I4" s="33"/>
      <c r="J4" s="33"/>
      <c r="K4" s="33"/>
      <c r="L4" s="33"/>
      <c r="M4" s="33"/>
      <c r="N4" s="33"/>
      <c r="O4" s="33"/>
      <c r="P4" s="33"/>
      <c r="Q4" s="33"/>
      <c r="R4" s="33"/>
      <c r="S4" s="33"/>
      <c r="T4" s="33"/>
      <c r="U4" s="202"/>
      <c r="V4" s="202"/>
      <c r="W4" s="202"/>
      <c r="X4" s="202"/>
      <c r="Y4" s="202"/>
      <c r="Z4" s="202"/>
      <c r="AA4" s="202"/>
      <c r="AB4" s="41"/>
      <c r="AC4" s="231" t="s">
        <v>38</v>
      </c>
      <c r="AD4" s="80"/>
      <c r="AE4" s="80"/>
      <c r="AF4" s="80"/>
      <c r="AG4" s="80"/>
      <c r="AH4" s="80"/>
      <c r="AI4" s="80"/>
      <c r="AJ4" s="80"/>
    </row>
    <row r="5" spans="1:37" ht="18.600000000000001" thickBot="1" x14ac:dyDescent="0.25">
      <c r="A5" s="33"/>
      <c r="B5" s="35"/>
      <c r="C5" s="32"/>
      <c r="D5" s="33"/>
      <c r="E5" s="33"/>
      <c r="F5" s="33"/>
      <c r="G5" s="36"/>
      <c r="H5" s="37"/>
      <c r="I5" s="37"/>
      <c r="J5" s="37"/>
      <c r="K5" s="38"/>
      <c r="L5" s="38"/>
      <c r="M5" s="38"/>
      <c r="N5" s="33"/>
      <c r="O5" s="33"/>
      <c r="P5" s="33"/>
      <c r="Q5" s="33"/>
      <c r="R5" s="33"/>
      <c r="S5" s="33"/>
      <c r="T5" s="33"/>
      <c r="U5" s="33"/>
      <c r="V5" s="33"/>
      <c r="W5" s="33"/>
      <c r="X5" s="33"/>
      <c r="Y5" s="33"/>
      <c r="Z5" s="33"/>
      <c r="AA5" s="33"/>
      <c r="AB5" s="33"/>
      <c r="AC5" s="33"/>
      <c r="AD5" s="33"/>
      <c r="AE5" s="33"/>
      <c r="AF5" s="33"/>
      <c r="AG5" s="33"/>
      <c r="AH5" s="39"/>
      <c r="AI5" s="33"/>
      <c r="AJ5" s="40" t="s">
        <v>19</v>
      </c>
      <c r="AK5" s="33"/>
    </row>
    <row r="6" spans="1:37" x14ac:dyDescent="0.45">
      <c r="A6" s="33"/>
      <c r="B6" s="720" t="s">
        <v>260</v>
      </c>
      <c r="C6" s="721"/>
      <c r="D6" s="722"/>
      <c r="E6" s="686" t="str">
        <f>IF(B8="","",B8)</f>
        <v/>
      </c>
      <c r="F6" s="683"/>
      <c r="G6" s="712"/>
      <c r="H6" s="692" t="str">
        <f>IF(B10="","",B10)</f>
        <v/>
      </c>
      <c r="I6" s="683"/>
      <c r="J6" s="712"/>
      <c r="K6" s="692" t="str">
        <f>IF(B12="","",B12)</f>
        <v/>
      </c>
      <c r="L6" s="683"/>
      <c r="M6" s="712"/>
      <c r="N6" s="692" t="str">
        <f>IF(B14="","",B14)</f>
        <v/>
      </c>
      <c r="O6" s="683"/>
      <c r="P6" s="712"/>
      <c r="Q6" s="692">
        <f>B16</f>
        <v>0</v>
      </c>
      <c r="R6" s="683"/>
      <c r="S6" s="712"/>
      <c r="T6" s="692" t="str">
        <f>IF(B18="","",B18)</f>
        <v/>
      </c>
      <c r="U6" s="683"/>
      <c r="V6" s="683"/>
      <c r="W6" s="692">
        <f>B20</f>
        <v>0</v>
      </c>
      <c r="X6" s="683"/>
      <c r="Y6" s="712"/>
      <c r="Z6" s="714" t="str">
        <f>IF(B22="","",B22)</f>
        <v/>
      </c>
      <c r="AA6" s="715"/>
      <c r="AB6" s="716"/>
      <c r="AC6" s="694" t="s">
        <v>8</v>
      </c>
      <c r="AD6" s="674" t="s">
        <v>9</v>
      </c>
      <c r="AE6" s="674" t="s">
        <v>10</v>
      </c>
      <c r="AF6" s="674" t="s">
        <v>11</v>
      </c>
      <c r="AG6" s="674" t="s">
        <v>12</v>
      </c>
      <c r="AH6" s="674" t="s">
        <v>13</v>
      </c>
      <c r="AI6" s="729" t="s">
        <v>14</v>
      </c>
      <c r="AJ6" s="678" t="s">
        <v>15</v>
      </c>
      <c r="AK6" s="36"/>
    </row>
    <row r="7" spans="1:37" ht="18.600000000000001" thickBot="1" x14ac:dyDescent="0.5">
      <c r="A7" s="33"/>
      <c r="B7" s="723"/>
      <c r="C7" s="724"/>
      <c r="D7" s="725"/>
      <c r="E7" s="684"/>
      <c r="F7" s="685"/>
      <c r="G7" s="713"/>
      <c r="H7" s="711"/>
      <c r="I7" s="685"/>
      <c r="J7" s="713"/>
      <c r="K7" s="711"/>
      <c r="L7" s="685"/>
      <c r="M7" s="713"/>
      <c r="N7" s="711"/>
      <c r="O7" s="685"/>
      <c r="P7" s="713"/>
      <c r="Q7" s="711"/>
      <c r="R7" s="685"/>
      <c r="S7" s="713"/>
      <c r="T7" s="711"/>
      <c r="U7" s="685"/>
      <c r="V7" s="685"/>
      <c r="W7" s="711"/>
      <c r="X7" s="685"/>
      <c r="Y7" s="713"/>
      <c r="Z7" s="717"/>
      <c r="AA7" s="718"/>
      <c r="AB7" s="719"/>
      <c r="AC7" s="695"/>
      <c r="AD7" s="675"/>
      <c r="AE7" s="675"/>
      <c r="AF7" s="675"/>
      <c r="AG7" s="675"/>
      <c r="AH7" s="675"/>
      <c r="AI7" s="675"/>
      <c r="AJ7" s="679"/>
      <c r="AK7" s="36"/>
    </row>
    <row r="8" spans="1:37" x14ac:dyDescent="0.2">
      <c r="A8" s="737" t="s">
        <v>261</v>
      </c>
      <c r="B8" s="666"/>
      <c r="C8" s="667"/>
      <c r="D8" s="704"/>
      <c r="E8" s="668"/>
      <c r="F8" s="669"/>
      <c r="G8" s="670"/>
      <c r="H8" s="203"/>
      <c r="I8" s="54" t="str">
        <f>IF(H9="","",IF(H9=J9,"△",IF(H9&gt;=J9,"○","×")))</f>
        <v/>
      </c>
      <c r="J8" s="204"/>
      <c r="K8" s="203"/>
      <c r="L8" s="54" t="str">
        <f>IF(K9="","",IF(K9=M9,"△",IF(K9&gt;=M9,"○","×")))</f>
        <v/>
      </c>
      <c r="M8" s="205"/>
      <c r="N8" s="37"/>
      <c r="O8" s="54" t="str">
        <f>IF(N9="","",IF(N9=P9,"△",IF(N9&gt;=P9,"○","×")))</f>
        <v/>
      </c>
      <c r="P8" s="205"/>
      <c r="Q8" s="37"/>
      <c r="R8" s="54" t="str">
        <f>IF(Q9="","",IF(Q9=S9,"△",IF(Q9&gt;=S9,"○","×")))</f>
        <v/>
      </c>
      <c r="S8" s="205"/>
      <c r="T8" s="37"/>
      <c r="U8" s="54" t="str">
        <f>IF(T9="","",IF(T9=V9,"△",IF(T9&gt;=V9,"○","×")))</f>
        <v/>
      </c>
      <c r="V8" s="206"/>
      <c r="W8" s="203"/>
      <c r="X8" s="54" t="str">
        <f>IF(W9="","",IF(W9=Y9,"△",IF(W9&gt;=Y9,"○","×")))</f>
        <v/>
      </c>
      <c r="Y8" s="206"/>
      <c r="Z8" s="223"/>
      <c r="AA8" s="216" t="str">
        <f>IF(Z9="","",IF(Z9=AB9,"△",IF(Z9&gt;=AB9,"○","×")))</f>
        <v/>
      </c>
      <c r="AB8" s="224"/>
      <c r="AC8" s="706" t="str">
        <f>IF(AND($I8="",$L8="",$O8="",$X8="",$AA8="",$U8="",$R8=""),"",COUNTIF($E8:$AB8,"○"))</f>
        <v/>
      </c>
      <c r="AD8" s="708" t="str">
        <f>IF(AND($I8="",$L8="",$O8="",$X8="",$AA8="",$R8="",$U8=""),"",COUNTIF($E8:$AB8,"△"))</f>
        <v/>
      </c>
      <c r="AE8" s="708" t="str">
        <f>IF(AND($I8="",$L8="",$O8="",$X8="",$AA8="",$R8="",$U8=""),"",COUNTIF($E8:$AB8,"×"))</f>
        <v/>
      </c>
      <c r="AF8" s="708" t="str">
        <f>IF(AC8="","",(AC8*3)+(AD8*1))</f>
        <v/>
      </c>
      <c r="AG8" s="708" t="str">
        <f>IF(AC8="","",SUM(H9,K9,N9,W9,Z9,Q9,T9))</f>
        <v/>
      </c>
      <c r="AH8" s="708" t="str">
        <f>IF(AC8="","",SUM(J9,M9,P9,Y9,AB9,S9,V9))</f>
        <v/>
      </c>
      <c r="AI8" s="708" t="str">
        <f>IF(AC8="","",AG8-AH8)</f>
        <v/>
      </c>
      <c r="AJ8" s="727" t="str">
        <f>IF(AK8="","",RANK(AK8,$AK8:$AK23,0))</f>
        <v/>
      </c>
      <c r="AK8" s="304" t="str">
        <f>IF(AI8="","",$AF8*100+$AI8*10+AG8)</f>
        <v/>
      </c>
    </row>
    <row r="9" spans="1:37" x14ac:dyDescent="0.2">
      <c r="A9" s="737"/>
      <c r="B9" s="651"/>
      <c r="C9" s="652"/>
      <c r="D9" s="705"/>
      <c r="E9" s="671"/>
      <c r="F9" s="654"/>
      <c r="G9" s="655"/>
      <c r="H9" s="207" t="str">
        <f>IF(G11="","",G11)</f>
        <v/>
      </c>
      <c r="I9" s="208" t="s">
        <v>254</v>
      </c>
      <c r="J9" s="209" t="str">
        <f>IF(E11="","",E11)</f>
        <v/>
      </c>
      <c r="K9" s="210" t="str">
        <f>IF(G13="","",G13)</f>
        <v/>
      </c>
      <c r="L9" s="54" t="s">
        <v>254</v>
      </c>
      <c r="M9" s="54" t="str">
        <f>IF(E13="","",E13)</f>
        <v/>
      </c>
      <c r="N9" s="210" t="str">
        <f>IF(G15="","",G15)</f>
        <v/>
      </c>
      <c r="O9" s="54" t="s">
        <v>255</v>
      </c>
      <c r="P9" s="211" t="str">
        <f>IF(E15="","",E15)</f>
        <v/>
      </c>
      <c r="Q9" s="210" t="str">
        <f>IF(G17="","",G17)</f>
        <v/>
      </c>
      <c r="R9" s="54" t="s">
        <v>256</v>
      </c>
      <c r="S9" s="211" t="str">
        <f>IF(E17="","",E17)</f>
        <v/>
      </c>
      <c r="T9" s="54" t="str">
        <f>IF(G19="","",G19)</f>
        <v/>
      </c>
      <c r="U9" s="54" t="s">
        <v>257</v>
      </c>
      <c r="V9" s="54" t="str">
        <f>IF(E19="","",E19)</f>
        <v/>
      </c>
      <c r="W9" s="210" t="str">
        <f>IF(G21="","",G21)</f>
        <v/>
      </c>
      <c r="X9" s="54" t="s">
        <v>16</v>
      </c>
      <c r="Y9" s="54" t="str">
        <f>IF(E21="","",E21)</f>
        <v/>
      </c>
      <c r="Z9" s="225" t="str">
        <f>IF(G23="","",G23)</f>
        <v/>
      </c>
      <c r="AA9" s="216" t="s">
        <v>16</v>
      </c>
      <c r="AB9" s="216" t="str">
        <f>IF(E23="","",E23)</f>
        <v/>
      </c>
      <c r="AC9" s="707"/>
      <c r="AD9" s="709"/>
      <c r="AE9" s="710"/>
      <c r="AF9" s="726"/>
      <c r="AG9" s="710"/>
      <c r="AH9" s="710"/>
      <c r="AI9" s="726"/>
      <c r="AJ9" s="728"/>
      <c r="AK9" s="304"/>
    </row>
    <row r="10" spans="1:37" x14ac:dyDescent="0.2">
      <c r="A10" s="737" t="s">
        <v>262</v>
      </c>
      <c r="B10" s="638"/>
      <c r="C10" s="639"/>
      <c r="D10" s="730"/>
      <c r="E10" s="53"/>
      <c r="F10" s="54" t="str">
        <f>IF(E11="","",IF(E11=G11,"△",IF(E11&gt;=G11,"○","×")))</f>
        <v/>
      </c>
      <c r="G10" s="55"/>
      <c r="H10" s="642"/>
      <c r="I10" s="643"/>
      <c r="J10" s="644"/>
      <c r="K10" s="212"/>
      <c r="L10" s="66" t="str">
        <f>IF(K11="","",IF(K11=M11,"△",IF(K11&gt;=M11,"○","×")))</f>
        <v/>
      </c>
      <c r="M10" s="213"/>
      <c r="N10" s="212"/>
      <c r="O10" s="66" t="str">
        <f>IF(N11="","",IF(N11=P11,"△",IF(N11&gt;=P11,"○","×")))</f>
        <v/>
      </c>
      <c r="P10" s="213"/>
      <c r="Q10" s="212"/>
      <c r="R10" s="66" t="str">
        <f>IF(Q11="","",IF(Q11=S11,"△",IF(Q11&gt;=S11,"○","×")))</f>
        <v/>
      </c>
      <c r="S10" s="213"/>
      <c r="T10" s="212"/>
      <c r="U10" s="66" t="str">
        <f>IF(T11="","",IF(T11=V11,"△",IF(T11&gt;=V11,"○","×")))</f>
        <v/>
      </c>
      <c r="V10" s="213"/>
      <c r="W10" s="212"/>
      <c r="X10" s="66" t="str">
        <f>IF(W11="","",IF(W11=Y11,"△",IF(W11&gt;=Y11,"○","×")))</f>
        <v/>
      </c>
      <c r="Y10" s="213"/>
      <c r="Z10" s="226"/>
      <c r="AA10" s="227" t="str">
        <f>IF(Z11="","",IF(Z11=AB11,"△",IF(Z11&gt;=AB11,"○","×")))</f>
        <v/>
      </c>
      <c r="AB10" s="228"/>
      <c r="AC10" s="731" t="str">
        <f>IF(AND($F10="",$L10="",$O10="",$X10="",$AA10="",$U10="",$R10=""),"",COUNTIF($E10:$AB10,"○"))</f>
        <v/>
      </c>
      <c r="AD10" s="733" t="str">
        <f>IF(AND($F10="",$L10="",$O10="",$X10="",$AA10="",$R10="",$U10=""),"",COUNTIF($E10:$AB10,"△"))</f>
        <v/>
      </c>
      <c r="AE10" s="733" t="str">
        <f>IF(AND($F10="",$L10="",$O10="",$X10="",$AA10="",$R10="",$U10=""),"",COUNTIF($E10:$AB10,"×"))</f>
        <v/>
      </c>
      <c r="AF10" s="733" t="str">
        <f>IF(AC10="","",(AC10*3)+(AD10*1))</f>
        <v/>
      </c>
      <c r="AG10" s="733" t="str">
        <f>IF(AC10="","",SUM(E11,K11,N11,W11,Z11,Q11,T11))</f>
        <v/>
      </c>
      <c r="AH10" s="733" t="str">
        <f>IF(AC10="","",SUM(G11,M11,P11,Y11,AB11,S11,V11))</f>
        <v/>
      </c>
      <c r="AI10" s="733" t="str">
        <f>IF(AC10="","",AG10-AH10)</f>
        <v/>
      </c>
      <c r="AJ10" s="734" t="str">
        <f>IF(AK10="","",RANK(AK10,$AK8:$AK23,0))</f>
        <v/>
      </c>
      <c r="AK10" s="304" t="str">
        <f>IF(AI10="","",$AF10*100+$AI10*10+AG10)</f>
        <v/>
      </c>
    </row>
    <row r="11" spans="1:37" x14ac:dyDescent="0.2">
      <c r="A11" s="737"/>
      <c r="B11" s="651"/>
      <c r="C11" s="652"/>
      <c r="D11" s="705"/>
      <c r="E11" s="60"/>
      <c r="F11" s="61" t="s">
        <v>254</v>
      </c>
      <c r="G11" s="62"/>
      <c r="H11" s="653"/>
      <c r="I11" s="654"/>
      <c r="J11" s="655"/>
      <c r="K11" s="207" t="str">
        <f>IF(J13="","",J13)</f>
        <v/>
      </c>
      <c r="L11" s="208" t="s">
        <v>250</v>
      </c>
      <c r="M11" s="208" t="str">
        <f>IF(H13="","",H13)</f>
        <v/>
      </c>
      <c r="N11" s="210" t="str">
        <f>IF(J15="","",J15)</f>
        <v/>
      </c>
      <c r="O11" s="54" t="s">
        <v>255</v>
      </c>
      <c r="P11" s="54" t="str">
        <f>IF(H15="","",H15)</f>
        <v/>
      </c>
      <c r="Q11" s="210" t="str">
        <f>IF(J17="","",J17)</f>
        <v/>
      </c>
      <c r="R11" s="54" t="s">
        <v>257</v>
      </c>
      <c r="S11" s="54" t="str">
        <f>IF(H17="","",H17)</f>
        <v/>
      </c>
      <c r="T11" s="210" t="str">
        <f>IF(J19="","",J19)</f>
        <v/>
      </c>
      <c r="U11" s="54" t="s">
        <v>258</v>
      </c>
      <c r="V11" s="54" t="str">
        <f>IF(H19="","",H19)</f>
        <v/>
      </c>
      <c r="W11" s="210" t="str">
        <f>IF(J21="","",J21)</f>
        <v/>
      </c>
      <c r="X11" s="54" t="s">
        <v>250</v>
      </c>
      <c r="Y11" s="54" t="str">
        <f>IF(H21="","",H21)</f>
        <v/>
      </c>
      <c r="Z11" s="225" t="str">
        <f>IF(J23="","",J23)</f>
        <v/>
      </c>
      <c r="AA11" s="216" t="s">
        <v>250</v>
      </c>
      <c r="AB11" s="216" t="str">
        <f>IF(H23="","",H23)</f>
        <v/>
      </c>
      <c r="AC11" s="732"/>
      <c r="AD11" s="733"/>
      <c r="AE11" s="726"/>
      <c r="AF11" s="726"/>
      <c r="AG11" s="726"/>
      <c r="AH11" s="726"/>
      <c r="AI11" s="726"/>
      <c r="AJ11" s="734"/>
      <c r="AK11" s="304"/>
    </row>
    <row r="12" spans="1:37" x14ac:dyDescent="0.2">
      <c r="A12" s="737" t="s">
        <v>263</v>
      </c>
      <c r="B12" s="638"/>
      <c r="C12" s="639"/>
      <c r="D12" s="730"/>
      <c r="E12" s="53"/>
      <c r="F12" s="54" t="str">
        <f>IF(E13="","",IF(E13=G13,"△",IF(E13&gt;=G13,"○","×")))</f>
        <v/>
      </c>
      <c r="G12" s="55"/>
      <c r="H12" s="63"/>
      <c r="I12" s="54" t="str">
        <f>IF(H13="","",IF(H13=J13,"△",IF(H13&gt;=J13,"○","×")))</f>
        <v/>
      </c>
      <c r="J12" s="55"/>
      <c r="K12" s="642"/>
      <c r="L12" s="643"/>
      <c r="M12" s="644"/>
      <c r="N12" s="212"/>
      <c r="O12" s="66" t="str">
        <f>IF(N13="","",IF(N13=P13,"△",IF(N13&gt;=P13,"○","×")))</f>
        <v/>
      </c>
      <c r="P12" s="213"/>
      <c r="Q12" s="212"/>
      <c r="R12" s="66" t="str">
        <f>IF(Q13="","",IF(Q13=S13,"△",IF(Q13&gt;=S13,"○","×")))</f>
        <v/>
      </c>
      <c r="S12" s="213"/>
      <c r="T12" s="212"/>
      <c r="U12" s="66" t="str">
        <f>IF(T13="","",IF(T13=V13,"△",IF(T13&gt;=V13,"○","×")))</f>
        <v/>
      </c>
      <c r="V12" s="213"/>
      <c r="W12" s="212"/>
      <c r="X12" s="66" t="str">
        <f>IF(W13="","",IF(W13=Y13,"△",IF(W13&gt;=Y13,"○","×")))</f>
        <v/>
      </c>
      <c r="Y12" s="213"/>
      <c r="Z12" s="226"/>
      <c r="AA12" s="227" t="str">
        <f>IF(Z13="","",IF(Z13=AB13,"△",IF(Z13&gt;=AB13,"○","×")))</f>
        <v/>
      </c>
      <c r="AB12" s="228"/>
      <c r="AC12" s="731" t="str">
        <f>IF(AND($F12="",$I12="",$O12="",$X12="",$AA12="",$U12="",$R12=""),"",COUNTIF($E12:$AB12,"○"))</f>
        <v/>
      </c>
      <c r="AD12" s="733" t="str">
        <f>IF(AND($F12="",$I12="",$O12="",$X12="",$AA12="",$R12="",$U12=""),"",COUNTIF($E12:$AB12,"△"))</f>
        <v/>
      </c>
      <c r="AE12" s="733" t="str">
        <f>IF(AND($F12="",$I12="",$O12="",$X12="",$AA12="",$R12="",$U12=""),"",COUNTIF($E12:$AB12,"×"))</f>
        <v/>
      </c>
      <c r="AF12" s="733" t="str">
        <f>IF(AC12="","",(AC12*3)+(AD12*1))</f>
        <v/>
      </c>
      <c r="AG12" s="733" t="str">
        <f>IF(AC12="","",SUM(H13,E13,N13,W13,Z13,Q13,T13))</f>
        <v/>
      </c>
      <c r="AH12" s="733" t="str">
        <f>IF(AC12="","",SUM(J13,G13,P13,Y13,AB13,S13,V13))</f>
        <v/>
      </c>
      <c r="AI12" s="733" t="str">
        <f>IF(AC12="","",AG12-AH12)</f>
        <v/>
      </c>
      <c r="AJ12" s="734" t="str">
        <f>IF(AK12="","",RANK(AK12,$AK8:$AK23,0))</f>
        <v/>
      </c>
      <c r="AK12" s="304" t="str">
        <f>IF(AI12="","",$AF12*100+$AI12*10+AG12)</f>
        <v/>
      </c>
    </row>
    <row r="13" spans="1:37" x14ac:dyDescent="0.2">
      <c r="A13" s="737"/>
      <c r="B13" s="651"/>
      <c r="C13" s="652"/>
      <c r="D13" s="705"/>
      <c r="E13" s="60"/>
      <c r="F13" s="61" t="s">
        <v>255</v>
      </c>
      <c r="G13" s="62"/>
      <c r="H13" s="64"/>
      <c r="I13" s="61" t="s">
        <v>250</v>
      </c>
      <c r="J13" s="62"/>
      <c r="K13" s="653"/>
      <c r="L13" s="654"/>
      <c r="M13" s="655"/>
      <c r="N13" s="207" t="str">
        <f>IF(M15="","",M15)</f>
        <v/>
      </c>
      <c r="O13" s="208" t="s">
        <v>255</v>
      </c>
      <c r="P13" s="208" t="str">
        <f>IF(K15="","",K15)</f>
        <v/>
      </c>
      <c r="Q13" s="207" t="str">
        <f>IF(M17="","",M17)</f>
        <v/>
      </c>
      <c r="R13" s="208" t="s">
        <v>257</v>
      </c>
      <c r="S13" s="208" t="str">
        <f>IF(K17="","",K17)</f>
        <v/>
      </c>
      <c r="T13" s="210" t="str">
        <f>IF(M19="","",M19)</f>
        <v/>
      </c>
      <c r="U13" s="54" t="s">
        <v>254</v>
      </c>
      <c r="V13" s="54" t="str">
        <f>IF(K19="","",K19)</f>
        <v/>
      </c>
      <c r="W13" s="210" t="str">
        <f>IF(M21="","",M21)</f>
        <v/>
      </c>
      <c r="X13" s="54" t="s">
        <v>257</v>
      </c>
      <c r="Y13" s="54" t="str">
        <f>IF(K21="","",K21)</f>
        <v/>
      </c>
      <c r="Z13" s="225" t="str">
        <f>IF(M23="","",M23)</f>
        <v/>
      </c>
      <c r="AA13" s="216" t="s">
        <v>255</v>
      </c>
      <c r="AB13" s="216" t="str">
        <f>IF(K23="","",K23)</f>
        <v/>
      </c>
      <c r="AC13" s="732"/>
      <c r="AD13" s="733"/>
      <c r="AE13" s="726"/>
      <c r="AF13" s="726"/>
      <c r="AG13" s="726"/>
      <c r="AH13" s="726"/>
      <c r="AI13" s="726"/>
      <c r="AJ13" s="728"/>
      <c r="AK13" s="304"/>
    </row>
    <row r="14" spans="1:37" x14ac:dyDescent="0.2">
      <c r="A14" s="737" t="s">
        <v>264</v>
      </c>
      <c r="B14" s="638"/>
      <c r="C14" s="639"/>
      <c r="D14" s="730"/>
      <c r="E14" s="65"/>
      <c r="F14" s="66" t="str">
        <f>IF(E15="","",IF(E15=G15,"△",IF(E15&gt;=G15,"○","×")))</f>
        <v/>
      </c>
      <c r="G14" s="67"/>
      <c r="H14" s="68"/>
      <c r="I14" s="66" t="str">
        <f>IF(H15="","",IF(H15=J15,"△",IF(H15&gt;=J15,"○","×")))</f>
        <v/>
      </c>
      <c r="J14" s="67"/>
      <c r="K14" s="68"/>
      <c r="L14" s="66" t="str">
        <f>IF(K15="","",IF(K15=M15,"△",IF(K15&gt;=M15,"○","×")))</f>
        <v/>
      </c>
      <c r="M14" s="67"/>
      <c r="N14" s="642"/>
      <c r="O14" s="643"/>
      <c r="P14" s="644"/>
      <c r="Q14" s="212"/>
      <c r="R14" s="66" t="str">
        <f>IF(Q15="","",IF(Q15=S15,"△",IF(Q15&gt;=S15,"○","×")))</f>
        <v/>
      </c>
      <c r="S14" s="213"/>
      <c r="T14" s="212"/>
      <c r="U14" s="66" t="str">
        <f>IF(T15="","",IF(T15=V15,"△",IF(T15&gt;=V15,"○","×")))</f>
        <v/>
      </c>
      <c r="V14" s="213"/>
      <c r="W14" s="212"/>
      <c r="X14" s="66" t="str">
        <f>IF(W15="","",IF(W15=Y15,"△",IF(W15&gt;=Y15,"○","×")))</f>
        <v/>
      </c>
      <c r="Y14" s="213"/>
      <c r="Z14" s="226"/>
      <c r="AA14" s="227" t="str">
        <f>IF(Z15="","",IF(Z15=AB15,"△",IF(Z15&gt;=AB15,"○","×")))</f>
        <v/>
      </c>
      <c r="AB14" s="228"/>
      <c r="AC14" s="731" t="str">
        <f>IF(AND($I14="",$L14="",$F14="",$X14="",$AA14="",$U14="",$R14=""),"",COUNTIF($E14:$AB14,"○"))</f>
        <v/>
      </c>
      <c r="AD14" s="733" t="str">
        <f>IF(AND($I14="",$L14="",$F14="",$X14="",$AA14="",$R14="",$U14=""),"",COUNTIF($E14:$AB14,"△"))</f>
        <v/>
      </c>
      <c r="AE14" s="733" t="str">
        <f>IF(AND($I14="",$L14="",$F14="",$X14="",$AA14="",$R14="",$U14=""),"",COUNTIF($E14:$AB14,"×"))</f>
        <v/>
      </c>
      <c r="AF14" s="733" t="str">
        <f>IF(AC14="","",(AC14*3)+(AD14*1))</f>
        <v/>
      </c>
      <c r="AG14" s="733" t="str">
        <f>IF(AC14="","",SUM(H15,K15,E15,W15,Z15,Q15,T15))</f>
        <v/>
      </c>
      <c r="AH14" s="733" t="str">
        <f>IF(AC14="","",SUM(J15,M15,G15,Y15,AB15,S15,V15))</f>
        <v/>
      </c>
      <c r="AI14" s="733" t="str">
        <f>IF(AC14="","",AG14-AH14)</f>
        <v/>
      </c>
      <c r="AJ14" s="734" t="str">
        <f>IF(AK14="","",RANK(AK14,$AK8:$AK23,0))</f>
        <v/>
      </c>
      <c r="AK14" s="304" t="str">
        <f>IF(AI14="","",$AF14*100+$AI14*10+AG14)</f>
        <v/>
      </c>
    </row>
    <row r="15" spans="1:37" x14ac:dyDescent="0.2">
      <c r="A15" s="737"/>
      <c r="B15" s="651"/>
      <c r="C15" s="652"/>
      <c r="D15" s="705"/>
      <c r="E15" s="60"/>
      <c r="F15" s="61" t="s">
        <v>16</v>
      </c>
      <c r="G15" s="62"/>
      <c r="H15" s="64"/>
      <c r="I15" s="61" t="s">
        <v>255</v>
      </c>
      <c r="J15" s="62"/>
      <c r="K15" s="64"/>
      <c r="L15" s="61" t="s">
        <v>254</v>
      </c>
      <c r="M15" s="62"/>
      <c r="N15" s="653"/>
      <c r="O15" s="654"/>
      <c r="P15" s="655"/>
      <c r="Q15" s="207" t="str">
        <f>IF(P17="","",P17)</f>
        <v/>
      </c>
      <c r="R15" s="208" t="s">
        <v>254</v>
      </c>
      <c r="S15" s="208" t="str">
        <f>IF(N17="","",N17)</f>
        <v/>
      </c>
      <c r="T15" s="207" t="str">
        <f>IF(P19="","",P19)</f>
        <v/>
      </c>
      <c r="U15" s="208" t="s">
        <v>254</v>
      </c>
      <c r="V15" s="208" t="str">
        <f>IF(N19="","",N19)</f>
        <v/>
      </c>
      <c r="W15" s="207" t="str">
        <f>IF(P21="","",P21)</f>
        <v/>
      </c>
      <c r="X15" s="208" t="s">
        <v>251</v>
      </c>
      <c r="Y15" s="208" t="str">
        <f>IF(N21="","",N21)</f>
        <v/>
      </c>
      <c r="Z15" s="229" t="str">
        <f>IF(P23="","",P23)</f>
        <v/>
      </c>
      <c r="AA15" s="230" t="s">
        <v>250</v>
      </c>
      <c r="AB15" s="230" t="str">
        <f>IF(N23="","",N23)</f>
        <v/>
      </c>
      <c r="AC15" s="732"/>
      <c r="AD15" s="733"/>
      <c r="AE15" s="726"/>
      <c r="AF15" s="726"/>
      <c r="AG15" s="726"/>
      <c r="AH15" s="726"/>
      <c r="AI15" s="726"/>
      <c r="AJ15" s="728"/>
      <c r="AK15" s="304"/>
    </row>
    <row r="16" spans="1:37" x14ac:dyDescent="0.2">
      <c r="A16" s="737" t="s">
        <v>265</v>
      </c>
      <c r="B16" s="638"/>
      <c r="C16" s="639"/>
      <c r="D16" s="730"/>
      <c r="E16" s="65"/>
      <c r="F16" s="66" t="str">
        <f>IF(E17="","",IF(E17=G17,"△",IF(E17&gt;=G17,"○","×")))</f>
        <v/>
      </c>
      <c r="G16" s="67"/>
      <c r="H16" s="68"/>
      <c r="I16" s="66" t="str">
        <f>IF(H17="","",IF(H17=J17,"△",IF(H17&gt;=J17,"○","×")))</f>
        <v/>
      </c>
      <c r="J16" s="67"/>
      <c r="K16" s="68"/>
      <c r="L16" s="66" t="str">
        <f>IF(K17="","",IF(K17=M17,"△",IF(K17&gt;=M17,"○","×")))</f>
        <v/>
      </c>
      <c r="M16" s="67"/>
      <c r="N16" s="68"/>
      <c r="O16" s="66" t="str">
        <f>IF(N17="","",IF(N17=P17,"△",IF(N17&gt;=P17,"○","×")))</f>
        <v/>
      </c>
      <c r="P16" s="67"/>
      <c r="Q16" s="642"/>
      <c r="R16" s="643"/>
      <c r="S16" s="644"/>
      <c r="T16" s="212"/>
      <c r="U16" s="66" t="str">
        <f>IF(T17="","",IF(T17=V17,"△",IF(T17&gt;=V17,"○","×")))</f>
        <v/>
      </c>
      <c r="V16" s="213"/>
      <c r="W16" s="212"/>
      <c r="X16" s="66" t="str">
        <f>IF(W17="","",IF(W17=Y17,"△",IF(W17&gt;=Y17,"○","×")))</f>
        <v/>
      </c>
      <c r="Y16" s="213"/>
      <c r="Z16" s="226"/>
      <c r="AA16" s="227" t="str">
        <f>IF(Z17="","",IF(Z17=AB17,"△",IF(Z17&gt;=AB17,"○","×")))</f>
        <v/>
      </c>
      <c r="AB16" s="228"/>
      <c r="AC16" s="731" t="str">
        <f>IF(AND($I16="",$L16="",$O16="",$X16="",$AA16="",$U16="",$F16=""),"",COUNTIF($E16:$AB16,"○"))</f>
        <v/>
      </c>
      <c r="AD16" s="733" t="str">
        <f>IF(AND($I16="",$L16="",$O16="",$X16="",$AA16="",$F16="",$U16=""),"",COUNTIF($E16:$AB16,"△"))</f>
        <v/>
      </c>
      <c r="AE16" s="733" t="str">
        <f>IF(AND($I16="",$L16="",$O16="",$X16="",$AA16="",$F16="",$U16=""),"",COUNTIF($E16:$AB16,"×"))</f>
        <v/>
      </c>
      <c r="AF16" s="733" t="str">
        <f>IF(AC16="","",(AC16*3)+(AD16*1))</f>
        <v/>
      </c>
      <c r="AG16" s="733" t="str">
        <f>IF(AC16="","",SUM(H17,K17,N17,W17,Z17,E17,T17))</f>
        <v/>
      </c>
      <c r="AH16" s="733" t="str">
        <f>IF(AC16="","",SUM(J17,M17,P17,Y17,AB17,G17,V17))</f>
        <v/>
      </c>
      <c r="AI16" s="733" t="str">
        <f>IF(AC16="","",AG16-AH16)</f>
        <v/>
      </c>
      <c r="AJ16" s="734" t="str">
        <f>IF(AK16="","",RANK(AK16,$AK8:$AK23,0))</f>
        <v/>
      </c>
      <c r="AK16" s="304" t="str">
        <f>IF(AI16="","",$AF16*100+$AI16*10+AG16)</f>
        <v/>
      </c>
    </row>
    <row r="17" spans="1:37" x14ac:dyDescent="0.2">
      <c r="A17" s="737"/>
      <c r="B17" s="651"/>
      <c r="C17" s="652"/>
      <c r="D17" s="705"/>
      <c r="E17" s="60"/>
      <c r="F17" s="61" t="s">
        <v>254</v>
      </c>
      <c r="G17" s="62"/>
      <c r="H17" s="64"/>
      <c r="I17" s="61" t="s">
        <v>254</v>
      </c>
      <c r="J17" s="62"/>
      <c r="K17" s="64"/>
      <c r="L17" s="61" t="s">
        <v>254</v>
      </c>
      <c r="M17" s="62"/>
      <c r="N17" s="64"/>
      <c r="O17" s="61" t="s">
        <v>254</v>
      </c>
      <c r="P17" s="62"/>
      <c r="Q17" s="653"/>
      <c r="R17" s="654"/>
      <c r="S17" s="655"/>
      <c r="T17" s="207" t="str">
        <f>IF(S19="","",S19)</f>
        <v/>
      </c>
      <c r="U17" s="208" t="s">
        <v>255</v>
      </c>
      <c r="V17" s="208" t="str">
        <f>IF(Q19="","",Q19)</f>
        <v/>
      </c>
      <c r="W17" s="207" t="str">
        <f>IF(S21="","",S21)</f>
        <v/>
      </c>
      <c r="X17" s="208" t="s">
        <v>250</v>
      </c>
      <c r="Y17" s="208" t="str">
        <f>IF(Q21="","",Q21)</f>
        <v/>
      </c>
      <c r="Z17" s="229" t="str">
        <f>IF(S23="","",S23)</f>
        <v/>
      </c>
      <c r="AA17" s="230" t="s">
        <v>250</v>
      </c>
      <c r="AB17" s="230" t="str">
        <f>IF(Q23="","",Q23)</f>
        <v/>
      </c>
      <c r="AC17" s="732"/>
      <c r="AD17" s="733"/>
      <c r="AE17" s="726"/>
      <c r="AF17" s="726"/>
      <c r="AG17" s="726"/>
      <c r="AH17" s="726"/>
      <c r="AI17" s="726"/>
      <c r="AJ17" s="728"/>
      <c r="AK17" s="304"/>
    </row>
    <row r="18" spans="1:37" x14ac:dyDescent="0.2">
      <c r="A18" s="737" t="s">
        <v>266</v>
      </c>
      <c r="B18" s="638"/>
      <c r="C18" s="639"/>
      <c r="D18" s="730"/>
      <c r="E18" s="65"/>
      <c r="F18" s="66" t="str">
        <f>IF(E19="","",IF(E19=G19,"△",IF(E19&gt;=G19,"○","×")))</f>
        <v/>
      </c>
      <c r="G18" s="67"/>
      <c r="H18" s="68"/>
      <c r="I18" s="66" t="str">
        <f>IF(H19="","",IF(H19=J19,"△",IF(H19&gt;=J19,"○","×")))</f>
        <v/>
      </c>
      <c r="J18" s="67"/>
      <c r="K18" s="68"/>
      <c r="L18" s="66" t="str">
        <f>IF(K19="","",IF(K19=M19,"△",IF(K19&gt;=M19,"○","×")))</f>
        <v/>
      </c>
      <c r="M18" s="67"/>
      <c r="N18" s="68"/>
      <c r="O18" s="66" t="str">
        <f>IF(N19="","",IF(N19=P19,"△",IF(N19&gt;=P19,"○","×")))</f>
        <v/>
      </c>
      <c r="P18" s="67"/>
      <c r="Q18" s="68"/>
      <c r="R18" s="66" t="str">
        <f>IF(Q19="","",IF(Q19=S19,"△",IF(Q19&gt;=S19,"○","×")))</f>
        <v/>
      </c>
      <c r="S18" s="67"/>
      <c r="T18" s="642"/>
      <c r="U18" s="643"/>
      <c r="V18" s="643"/>
      <c r="W18" s="212"/>
      <c r="X18" s="66" t="str">
        <f>IF(W19="","",IF(W19=Y19,"△",IF(W19&gt;=Y19,"○","×")))</f>
        <v/>
      </c>
      <c r="Y18" s="213"/>
      <c r="Z18" s="226"/>
      <c r="AA18" s="227" t="str">
        <f>IF(Z19="","",IF(Z19=AB19,"△",IF(Z19&gt;=AB19,"○","×")))</f>
        <v/>
      </c>
      <c r="AB18" s="228"/>
      <c r="AC18" s="731" t="str">
        <f>IF(AND($I18="",$L18="",$O18="",$X18="",$AA18="",$F18="",$R18=""),"",COUNTIF($E18:$AB18,"○"))</f>
        <v/>
      </c>
      <c r="AD18" s="733" t="str">
        <f>IF(AND($I18="",$L18="",$O18="",$X18="",$AA18="",$R18="",$F18=""),"",COUNTIF($E18:$AB18,"△"))</f>
        <v/>
      </c>
      <c r="AE18" s="733" t="str">
        <f>IF(AND($I18="",$L18="",$O18="",$X18="",$AA18="",$R18="",$F18=""),"",COUNTIF($E18:$AB18,"×"))</f>
        <v/>
      </c>
      <c r="AF18" s="733" t="str">
        <f>IF(AC18="","",(AC18*3)+(AD18*1))</f>
        <v/>
      </c>
      <c r="AG18" s="733" t="str">
        <f>IF(AC18="","",SUM(H19,K19,N19,W19,Z19,Q19,E19))</f>
        <v/>
      </c>
      <c r="AH18" s="733" t="str">
        <f>IF(AC18="","",SUM(J19,M19,P19,Y19,AB19,S19,G19))</f>
        <v/>
      </c>
      <c r="AI18" s="733" t="str">
        <f>IF(AC18="","",AG18-AH18)</f>
        <v/>
      </c>
      <c r="AJ18" s="734" t="str">
        <f>IF(AK18="","",RANK(AK18,$AK8:$AK23,0))</f>
        <v/>
      </c>
      <c r="AK18" s="305" t="str">
        <f>IF(AI18="","",$AF18*100+$AI18*10+AG18)</f>
        <v/>
      </c>
    </row>
    <row r="19" spans="1:37" x14ac:dyDescent="0.2">
      <c r="A19" s="737"/>
      <c r="B19" s="651"/>
      <c r="C19" s="652"/>
      <c r="D19" s="705"/>
      <c r="E19" s="60"/>
      <c r="F19" s="61" t="s">
        <v>250</v>
      </c>
      <c r="G19" s="62"/>
      <c r="H19" s="64"/>
      <c r="I19" s="61" t="s">
        <v>254</v>
      </c>
      <c r="J19" s="62"/>
      <c r="K19" s="64"/>
      <c r="L19" s="61" t="s">
        <v>254</v>
      </c>
      <c r="M19" s="62"/>
      <c r="N19" s="64"/>
      <c r="O19" s="61" t="s">
        <v>254</v>
      </c>
      <c r="P19" s="62"/>
      <c r="Q19" s="64"/>
      <c r="R19" s="61" t="s">
        <v>255</v>
      </c>
      <c r="S19" s="62"/>
      <c r="T19" s="653"/>
      <c r="U19" s="654"/>
      <c r="V19" s="654"/>
      <c r="W19" s="207" t="str">
        <f>IF(V21="","",V21)</f>
        <v/>
      </c>
      <c r="X19" s="208" t="s">
        <v>252</v>
      </c>
      <c r="Y19" s="208" t="str">
        <f>IF(T21="","",T21)</f>
        <v/>
      </c>
      <c r="Z19" s="229" t="str">
        <f>IF(V23="","",V23)</f>
        <v/>
      </c>
      <c r="AA19" s="230" t="s">
        <v>250</v>
      </c>
      <c r="AB19" s="230" t="str">
        <f>IF(T23="","",T23)</f>
        <v/>
      </c>
      <c r="AC19" s="732"/>
      <c r="AD19" s="733"/>
      <c r="AE19" s="726"/>
      <c r="AF19" s="726"/>
      <c r="AG19" s="726"/>
      <c r="AH19" s="726"/>
      <c r="AI19" s="726"/>
      <c r="AJ19" s="728"/>
      <c r="AK19" s="305"/>
    </row>
    <row r="20" spans="1:37" x14ac:dyDescent="0.2">
      <c r="A20" s="737" t="s">
        <v>267</v>
      </c>
      <c r="B20" s="753"/>
      <c r="C20" s="754"/>
      <c r="D20" s="755"/>
      <c r="E20" s="65"/>
      <c r="F20" s="66" t="str">
        <f>IF(E21="","",IF(E21=G21,"△",IF(E21&gt;=G21,"○","×")))</f>
        <v/>
      </c>
      <c r="G20" s="67"/>
      <c r="H20" s="68"/>
      <c r="I20" s="66" t="str">
        <f>IF(H21="","",IF(H21=J21,"△",IF(H21&gt;=J21,"○","×")))</f>
        <v/>
      </c>
      <c r="J20" s="67"/>
      <c r="K20" s="68"/>
      <c r="L20" s="66" t="str">
        <f>IF(K21="","",IF(K21=M21,"△",IF(K21&gt;=M21,"○","×")))</f>
        <v/>
      </c>
      <c r="M20" s="67"/>
      <c r="N20" s="68"/>
      <c r="O20" s="66" t="str">
        <f>IF(N21="","",IF(N21=P21,"△",IF(N21&gt;=P21,"○","×")))</f>
        <v/>
      </c>
      <c r="P20" s="67"/>
      <c r="Q20" s="68"/>
      <c r="R20" s="66" t="str">
        <f>IF(Q21="","",IF(Q21=S21,"△",IF(Q21&gt;=S21,"○","×")))</f>
        <v/>
      </c>
      <c r="S20" s="67"/>
      <c r="T20" s="68"/>
      <c r="U20" s="66" t="str">
        <f>IF(T21="","",IF(T21=V21,"△",IF(T21&gt;=V21,"○","×")))</f>
        <v/>
      </c>
      <c r="V20" s="67"/>
      <c r="W20" s="642"/>
      <c r="X20" s="643"/>
      <c r="Y20" s="643"/>
      <c r="Z20" s="226"/>
      <c r="AA20" s="227" t="str">
        <f>IF(Z21="","",IF(Z21=AB21,"△",IF(Z21&gt;=AB21,"○","×")))</f>
        <v/>
      </c>
      <c r="AB20" s="228"/>
      <c r="AC20" s="731" t="str">
        <f>IF(AND($I20="",$L20="",$O20="",$F20="",$AA20="",$U20="",$R20=""),"",COUNTIF($E20:$AB20,"○"))</f>
        <v/>
      </c>
      <c r="AD20" s="733" t="str">
        <f>IF(AND($I20="",$L20="",$O20="",$F20="",$AA20="",$R20="",$U20=""),"",COUNTIF($E20:$AB20,"△"))</f>
        <v/>
      </c>
      <c r="AE20" s="733" t="str">
        <f>IF(AND($I20="",$L20="",$O20="",$F20="",$AA20="",$R20="",$U20=""),"",COUNTIF($E20:$AB20,"×"))</f>
        <v/>
      </c>
      <c r="AF20" s="733" t="str">
        <f>IF(AC20="","",(AC20*3)+(AD20*1))</f>
        <v/>
      </c>
      <c r="AG20" s="733" t="str">
        <f>IF(AC20="","",SUM(H21,K21,N21,E21,Z21,Q21,T21))</f>
        <v/>
      </c>
      <c r="AH20" s="733" t="str">
        <f>IF(AC20="","",SUM(J21,M21,P21,G21,AB21,S21,V21))</f>
        <v/>
      </c>
      <c r="AI20" s="733" t="str">
        <f>IF(AC20="","",AG20-AH20)</f>
        <v/>
      </c>
      <c r="AJ20" s="734" t="str">
        <f>IF(AK20="","",RANK(AK20,$AK8:$AK23,0))</f>
        <v/>
      </c>
      <c r="AK20" s="305" t="str">
        <f>IF(AI20="","",$AF20*100+$AI20*10+AG20)</f>
        <v/>
      </c>
    </row>
    <row r="21" spans="1:37" x14ac:dyDescent="0.2">
      <c r="A21" s="737"/>
      <c r="B21" s="651"/>
      <c r="C21" s="652"/>
      <c r="D21" s="705"/>
      <c r="E21" s="60"/>
      <c r="F21" s="61" t="s">
        <v>16</v>
      </c>
      <c r="G21" s="62"/>
      <c r="H21" s="64"/>
      <c r="I21" s="61" t="s">
        <v>257</v>
      </c>
      <c r="J21" s="62"/>
      <c r="K21" s="64"/>
      <c r="L21" s="61" t="s">
        <v>252</v>
      </c>
      <c r="M21" s="62"/>
      <c r="N21" s="64"/>
      <c r="O21" s="61" t="s">
        <v>255</v>
      </c>
      <c r="P21" s="62"/>
      <c r="Q21" s="64"/>
      <c r="R21" s="61" t="s">
        <v>254</v>
      </c>
      <c r="S21" s="62"/>
      <c r="T21" s="64"/>
      <c r="U21" s="61" t="s">
        <v>255</v>
      </c>
      <c r="V21" s="62"/>
      <c r="W21" s="653"/>
      <c r="X21" s="654"/>
      <c r="Y21" s="654"/>
      <c r="Z21" s="229" t="str">
        <f>IF(Y23="","",Y23)</f>
        <v/>
      </c>
      <c r="AA21" s="230" t="s">
        <v>250</v>
      </c>
      <c r="AB21" s="230" t="str">
        <f>IF(W23="","",W23)</f>
        <v/>
      </c>
      <c r="AC21" s="732"/>
      <c r="AD21" s="733"/>
      <c r="AE21" s="726"/>
      <c r="AF21" s="726"/>
      <c r="AG21" s="726"/>
      <c r="AH21" s="726"/>
      <c r="AI21" s="726"/>
      <c r="AJ21" s="728"/>
      <c r="AK21" s="305"/>
    </row>
    <row r="22" spans="1:37" x14ac:dyDescent="0.2">
      <c r="A22" s="737"/>
      <c r="B22" s="738"/>
      <c r="C22" s="739"/>
      <c r="D22" s="740"/>
      <c r="E22" s="215"/>
      <c r="F22" s="216" t="str">
        <f>IF(E23="","",IF(E23=G23,"△",IF(E23&gt;=G23,"○","×")))</f>
        <v/>
      </c>
      <c r="G22" s="217"/>
      <c r="H22" s="218"/>
      <c r="I22" s="216" t="str">
        <f>IF(H23="","",IF(H23=J23,"△",IF(H23&gt;=J23,"○","×")))</f>
        <v/>
      </c>
      <c r="J22" s="217"/>
      <c r="K22" s="218"/>
      <c r="L22" s="216" t="str">
        <f>IF(K23="","",IF(K23=M23,"△",IF(K23&gt;=M23,"○","×")))</f>
        <v/>
      </c>
      <c r="M22" s="217"/>
      <c r="N22" s="218"/>
      <c r="O22" s="216" t="str">
        <f>IF(N23="","",IF(N23=P23,"△",IF(N23&gt;=P23,"○","×")))</f>
        <v/>
      </c>
      <c r="P22" s="217"/>
      <c r="Q22" s="218"/>
      <c r="R22" s="216" t="str">
        <f>IF(Q23="","",IF(Q23=S23,"△",IF(Q23&gt;=S23,"○","×")))</f>
        <v/>
      </c>
      <c r="S22" s="217"/>
      <c r="T22" s="218"/>
      <c r="U22" s="216" t="str">
        <f>IF(T23="","",IF(T23=V23,"△",IF(T23&gt;=V23,"○","×")))</f>
        <v/>
      </c>
      <c r="V22" s="217"/>
      <c r="W22" s="218"/>
      <c r="X22" s="216" t="str">
        <f>IF(W23="","",IF(W23=Y23,"△",IF(W23&gt;=Y23,"○","×")))</f>
        <v/>
      </c>
      <c r="Y22" s="219"/>
      <c r="Z22" s="744"/>
      <c r="AA22" s="745"/>
      <c r="AB22" s="745"/>
      <c r="AC22" s="748" t="str">
        <f>IF(AND($I22="",$L22="",$O22="",$X22="",$F22="",$U22="",$R22=""),"",COUNTIF($E22:$AB22,"○"))</f>
        <v/>
      </c>
      <c r="AD22" s="750" t="str">
        <f>IF(AND($I22="",$L22="",$O22="",$X22="",$F22="",$R22="",$U22=""),"",COUNTIF($E22:$AB22,"△"))</f>
        <v/>
      </c>
      <c r="AE22" s="750" t="str">
        <f>IF(AND($I22="",$L22="",$O22="",$X22="",$F22="",$R22="",$U22=""),"",COUNTIF($E22:$AB22,"×"))</f>
        <v/>
      </c>
      <c r="AF22" s="750" t="str">
        <f>IF(AC22="","",(AC22*3)+(AD22*1))</f>
        <v/>
      </c>
      <c r="AG22" s="750" t="str">
        <f>IF(AC22="","",SUM(H23,K23,N23,W23,E23,Q23,T23))</f>
        <v/>
      </c>
      <c r="AH22" s="750" t="str">
        <f>IF(AC22="","",SUM(J23,M23,P23,Y23,G23,S23,V23))</f>
        <v/>
      </c>
      <c r="AI22" s="750" t="str">
        <f>IF(AC22="","",AG22-AH22)</f>
        <v/>
      </c>
      <c r="AJ22" s="735" t="str">
        <f>IF(AK22="","",RANK(AK22,$AK8:$AK23,0))</f>
        <v/>
      </c>
      <c r="AK22" s="305" t="str">
        <f>IF(AI22="","",$AF22*100+$AI22*10+AG22)</f>
        <v/>
      </c>
    </row>
    <row r="23" spans="1:37" ht="18.600000000000001" thickBot="1" x14ac:dyDescent="0.25">
      <c r="A23" s="737"/>
      <c r="B23" s="741"/>
      <c r="C23" s="742"/>
      <c r="D23" s="743"/>
      <c r="E23" s="220"/>
      <c r="F23" s="221" t="s">
        <v>255</v>
      </c>
      <c r="G23" s="222"/>
      <c r="H23" s="221"/>
      <c r="I23" s="221" t="s">
        <v>255</v>
      </c>
      <c r="J23" s="222"/>
      <c r="K23" s="221"/>
      <c r="L23" s="221" t="s">
        <v>16</v>
      </c>
      <c r="M23" s="222"/>
      <c r="N23" s="221"/>
      <c r="O23" s="221" t="s">
        <v>257</v>
      </c>
      <c r="P23" s="222"/>
      <c r="Q23" s="221"/>
      <c r="R23" s="221" t="s">
        <v>259</v>
      </c>
      <c r="S23" s="222"/>
      <c r="T23" s="221"/>
      <c r="U23" s="221" t="s">
        <v>254</v>
      </c>
      <c r="V23" s="222"/>
      <c r="W23" s="221"/>
      <c r="X23" s="221" t="s">
        <v>255</v>
      </c>
      <c r="Y23" s="221"/>
      <c r="Z23" s="746"/>
      <c r="AA23" s="747"/>
      <c r="AB23" s="747"/>
      <c r="AC23" s="749"/>
      <c r="AD23" s="751"/>
      <c r="AE23" s="752"/>
      <c r="AF23" s="752"/>
      <c r="AG23" s="752"/>
      <c r="AH23" s="752"/>
      <c r="AI23" s="752"/>
      <c r="AJ23" s="736"/>
      <c r="AK23" s="305"/>
    </row>
    <row r="24" spans="1:37" ht="18.600000000000001" thickBot="1" x14ac:dyDescent="0.25">
      <c r="A24" s="33"/>
      <c r="B24" s="214"/>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6"/>
      <c r="AE24" s="33"/>
      <c r="AF24" s="33"/>
      <c r="AG24" s="33"/>
      <c r="AH24" s="33"/>
      <c r="AI24" s="33"/>
      <c r="AJ24" s="33"/>
      <c r="AK24" s="33"/>
    </row>
    <row r="25" spans="1:37" ht="18.600000000000001" thickBot="1" x14ac:dyDescent="0.5">
      <c r="B25" s="531" t="s">
        <v>178</v>
      </c>
      <c r="C25" s="532"/>
      <c r="D25" s="532"/>
      <c r="E25" s="533"/>
      <c r="F25" s="185"/>
      <c r="G25" s="577" t="s">
        <v>22</v>
      </c>
      <c r="H25" s="577"/>
      <c r="I25" s="577"/>
      <c r="J25" s="577"/>
      <c r="K25" s="577"/>
      <c r="L25" s="577"/>
      <c r="M25" s="577"/>
      <c r="N25" s="578" t="s">
        <v>23</v>
      </c>
      <c r="O25" s="578"/>
      <c r="P25" s="578"/>
      <c r="Q25" s="578"/>
      <c r="R25" s="578"/>
      <c r="S25" s="578"/>
      <c r="T25" s="578"/>
      <c r="U25" s="578"/>
      <c r="V25" s="538" t="s">
        <v>24</v>
      </c>
      <c r="W25" s="539"/>
      <c r="X25" s="540"/>
      <c r="Y25" s="538" t="s">
        <v>25</v>
      </c>
      <c r="Z25" s="539"/>
      <c r="AA25" s="541"/>
    </row>
    <row r="26" spans="1:37" x14ac:dyDescent="0.45">
      <c r="B26" s="579" t="s">
        <v>215</v>
      </c>
      <c r="C26" s="580"/>
      <c r="D26" s="580"/>
      <c r="E26" s="581"/>
      <c r="F26" s="186">
        <v>1</v>
      </c>
      <c r="G26" s="343" t="s">
        <v>26</v>
      </c>
      <c r="H26" s="343"/>
      <c r="I26" s="343"/>
      <c r="J26" s="343"/>
      <c r="K26" s="343"/>
      <c r="L26" s="343"/>
      <c r="M26" s="343"/>
      <c r="N26" s="591">
        <f>B12</f>
        <v>0</v>
      </c>
      <c r="O26" s="592"/>
      <c r="P26" s="592"/>
      <c r="Q26" s="631"/>
      <c r="R26" s="591">
        <f>B20</f>
        <v>0</v>
      </c>
      <c r="S26" s="592"/>
      <c r="T26" s="592"/>
      <c r="U26" s="631"/>
      <c r="V26" s="588"/>
      <c r="W26" s="589"/>
      <c r="X26" s="590"/>
      <c r="Y26" s="589"/>
      <c r="Z26" s="589"/>
      <c r="AA26" s="632"/>
    </row>
    <row r="27" spans="1:37" x14ac:dyDescent="0.45">
      <c r="B27" s="582"/>
      <c r="C27" s="583"/>
      <c r="D27" s="583"/>
      <c r="E27" s="584"/>
      <c r="F27" s="189">
        <v>2</v>
      </c>
      <c r="G27" s="313" t="s">
        <v>182</v>
      </c>
      <c r="H27" s="313"/>
      <c r="I27" s="313"/>
      <c r="J27" s="313"/>
      <c r="K27" s="313"/>
      <c r="L27" s="313"/>
      <c r="M27" s="313"/>
      <c r="N27" s="606"/>
      <c r="O27" s="607"/>
      <c r="P27" s="607"/>
      <c r="Q27" s="608"/>
      <c r="R27" s="606"/>
      <c r="S27" s="607"/>
      <c r="T27" s="607"/>
      <c r="U27" s="608"/>
      <c r="V27" s="525"/>
      <c r="W27" s="526"/>
      <c r="X27" s="527"/>
      <c r="Y27" s="526"/>
      <c r="Z27" s="526"/>
      <c r="AA27" s="618"/>
    </row>
    <row r="28" spans="1:37" x14ac:dyDescent="0.45">
      <c r="B28" s="582"/>
      <c r="C28" s="583"/>
      <c r="D28" s="583"/>
      <c r="E28" s="584"/>
      <c r="F28" s="190">
        <v>3</v>
      </c>
      <c r="G28" s="313" t="s">
        <v>43</v>
      </c>
      <c r="H28" s="313"/>
      <c r="I28" s="313"/>
      <c r="J28" s="313"/>
      <c r="K28" s="313"/>
      <c r="L28" s="313"/>
      <c r="M28" s="313"/>
      <c r="N28" s="606"/>
      <c r="O28" s="607"/>
      <c r="P28" s="607"/>
      <c r="Q28" s="608"/>
      <c r="R28" s="606"/>
      <c r="S28" s="607"/>
      <c r="T28" s="607"/>
      <c r="U28" s="608"/>
      <c r="V28" s="525"/>
      <c r="W28" s="526"/>
      <c r="X28" s="527"/>
      <c r="Y28" s="526"/>
      <c r="Z28" s="526"/>
      <c r="AA28" s="618"/>
    </row>
    <row r="29" spans="1:37" ht="18.600000000000001" thickBot="1" x14ac:dyDescent="0.5">
      <c r="B29" s="582"/>
      <c r="C29" s="583"/>
      <c r="D29" s="583"/>
      <c r="E29" s="584"/>
      <c r="F29" s="189"/>
      <c r="G29" s="313"/>
      <c r="H29" s="313"/>
      <c r="I29" s="313"/>
      <c r="J29" s="313"/>
      <c r="K29" s="313"/>
      <c r="L29" s="313"/>
      <c r="M29" s="313"/>
      <c r="N29" s="606"/>
      <c r="O29" s="607"/>
      <c r="P29" s="607"/>
      <c r="Q29" s="608"/>
      <c r="R29" s="628"/>
      <c r="S29" s="629"/>
      <c r="T29" s="629"/>
      <c r="U29" s="630"/>
      <c r="V29" s="525"/>
      <c r="W29" s="526"/>
      <c r="X29" s="527"/>
      <c r="Y29" s="526"/>
      <c r="Z29" s="526"/>
      <c r="AA29" s="618"/>
    </row>
    <row r="30" spans="1:37" ht="18.600000000000001" thickBot="1" x14ac:dyDescent="0.5">
      <c r="B30" s="531" t="s">
        <v>179</v>
      </c>
      <c r="C30" s="532"/>
      <c r="D30" s="532"/>
      <c r="E30" s="533"/>
      <c r="F30" s="191"/>
      <c r="G30" s="577" t="s">
        <v>22</v>
      </c>
      <c r="H30" s="577"/>
      <c r="I30" s="577"/>
      <c r="J30" s="577"/>
      <c r="K30" s="577"/>
      <c r="L30" s="577"/>
      <c r="M30" s="577"/>
      <c r="N30" s="578" t="s">
        <v>23</v>
      </c>
      <c r="O30" s="578"/>
      <c r="P30" s="578"/>
      <c r="Q30" s="578"/>
      <c r="R30" s="578"/>
      <c r="S30" s="578"/>
      <c r="T30" s="578"/>
      <c r="U30" s="578"/>
      <c r="V30" s="538" t="s">
        <v>24</v>
      </c>
      <c r="W30" s="539"/>
      <c r="X30" s="540"/>
      <c r="Y30" s="538" t="s">
        <v>25</v>
      </c>
      <c r="Z30" s="539"/>
      <c r="AA30" s="541"/>
    </row>
    <row r="31" spans="1:37" x14ac:dyDescent="0.45">
      <c r="B31" s="579" t="s">
        <v>215</v>
      </c>
      <c r="C31" s="580"/>
      <c r="D31" s="580"/>
      <c r="E31" s="581"/>
      <c r="F31" s="192">
        <v>1</v>
      </c>
      <c r="G31" s="343" t="s">
        <v>26</v>
      </c>
      <c r="H31" s="343"/>
      <c r="I31" s="343"/>
      <c r="J31" s="343"/>
      <c r="K31" s="343"/>
      <c r="L31" s="343"/>
      <c r="M31" s="343"/>
      <c r="N31" s="525"/>
      <c r="O31" s="526"/>
      <c r="P31" s="526"/>
      <c r="Q31" s="527"/>
      <c r="R31" s="606"/>
      <c r="S31" s="607"/>
      <c r="T31" s="607"/>
      <c r="U31" s="608"/>
      <c r="V31" s="525"/>
      <c r="W31" s="526"/>
      <c r="X31" s="527"/>
      <c r="Y31" s="526"/>
      <c r="Z31" s="526"/>
      <c r="AA31" s="618"/>
    </row>
    <row r="32" spans="1:37" x14ac:dyDescent="0.45">
      <c r="B32" s="582"/>
      <c r="C32" s="583"/>
      <c r="D32" s="583"/>
      <c r="E32" s="584"/>
      <c r="F32" s="193">
        <v>2</v>
      </c>
      <c r="G32" s="313" t="s">
        <v>27</v>
      </c>
      <c r="H32" s="313"/>
      <c r="I32" s="313"/>
      <c r="J32" s="313"/>
      <c r="K32" s="313"/>
      <c r="L32" s="313"/>
      <c r="M32" s="313"/>
      <c r="N32" s="525"/>
      <c r="O32" s="526"/>
      <c r="P32" s="526"/>
      <c r="Q32" s="527"/>
      <c r="R32" s="606"/>
      <c r="S32" s="607"/>
      <c r="T32" s="607"/>
      <c r="U32" s="608"/>
      <c r="V32" s="525"/>
      <c r="W32" s="526"/>
      <c r="X32" s="527"/>
      <c r="Y32" s="526"/>
      <c r="Z32" s="526"/>
      <c r="AA32" s="618"/>
    </row>
    <row r="33" spans="2:27" x14ac:dyDescent="0.45">
      <c r="B33" s="582"/>
      <c r="C33" s="583"/>
      <c r="D33" s="583"/>
      <c r="E33" s="584"/>
      <c r="F33" s="193">
        <v>3</v>
      </c>
      <c r="G33" s="313" t="s">
        <v>28</v>
      </c>
      <c r="H33" s="313"/>
      <c r="I33" s="313"/>
      <c r="J33" s="313"/>
      <c r="K33" s="313"/>
      <c r="L33" s="313"/>
      <c r="M33" s="313"/>
      <c r="N33" s="525"/>
      <c r="O33" s="526"/>
      <c r="P33" s="526"/>
      <c r="Q33" s="527"/>
      <c r="R33" s="606"/>
      <c r="S33" s="607"/>
      <c r="T33" s="607"/>
      <c r="U33" s="608"/>
      <c r="V33" s="525"/>
      <c r="W33" s="526"/>
      <c r="X33" s="527"/>
      <c r="Y33" s="526"/>
      <c r="Z33" s="526"/>
      <c r="AA33" s="618"/>
    </row>
    <row r="34" spans="2:27" x14ac:dyDescent="0.45">
      <c r="B34" s="582"/>
      <c r="C34" s="583"/>
      <c r="D34" s="583"/>
      <c r="E34" s="584"/>
      <c r="F34" s="193">
        <v>4</v>
      </c>
      <c r="G34" s="313" t="s">
        <v>29</v>
      </c>
      <c r="H34" s="313"/>
      <c r="I34" s="313"/>
      <c r="J34" s="313"/>
      <c r="K34" s="313"/>
      <c r="L34" s="313"/>
      <c r="M34" s="313"/>
      <c r="N34" s="525"/>
      <c r="O34" s="526"/>
      <c r="P34" s="526"/>
      <c r="Q34" s="527"/>
      <c r="R34" s="606"/>
      <c r="S34" s="607"/>
      <c r="T34" s="607"/>
      <c r="U34" s="608"/>
      <c r="V34" s="525"/>
      <c r="W34" s="526"/>
      <c r="X34" s="527"/>
      <c r="Y34" s="526"/>
      <c r="Z34" s="526"/>
      <c r="AA34" s="618"/>
    </row>
    <row r="35" spans="2:27" x14ac:dyDescent="0.45">
      <c r="B35" s="582"/>
      <c r="C35" s="583"/>
      <c r="D35" s="583"/>
      <c r="E35" s="584"/>
      <c r="F35" s="193">
        <v>5</v>
      </c>
      <c r="G35" s="314" t="s">
        <v>30</v>
      </c>
      <c r="H35" s="315"/>
      <c r="I35" s="315"/>
      <c r="J35" s="315"/>
      <c r="K35" s="315"/>
      <c r="L35" s="315"/>
      <c r="M35" s="316"/>
      <c r="N35" s="625"/>
      <c r="O35" s="626"/>
      <c r="P35" s="626"/>
      <c r="Q35" s="627"/>
      <c r="R35" s="525"/>
      <c r="S35" s="526"/>
      <c r="T35" s="526"/>
      <c r="U35" s="527"/>
      <c r="V35" s="525"/>
      <c r="W35" s="526"/>
      <c r="X35" s="527"/>
      <c r="Y35" s="526"/>
      <c r="Z35" s="526"/>
      <c r="AA35" s="618"/>
    </row>
    <row r="36" spans="2:27" ht="18.600000000000001" thickBot="1" x14ac:dyDescent="0.5">
      <c r="B36" s="187"/>
      <c r="C36" s="108"/>
      <c r="D36" s="108"/>
      <c r="E36" s="188"/>
      <c r="F36" s="193">
        <v>6</v>
      </c>
      <c r="G36" s="314" t="s">
        <v>184</v>
      </c>
      <c r="H36" s="315"/>
      <c r="I36" s="315"/>
      <c r="J36" s="315"/>
      <c r="K36" s="315"/>
      <c r="L36" s="315"/>
      <c r="M36" s="316"/>
      <c r="N36" s="619"/>
      <c r="O36" s="620"/>
      <c r="P36" s="620"/>
      <c r="Q36" s="621"/>
      <c r="R36" s="622"/>
      <c r="S36" s="623"/>
      <c r="T36" s="623"/>
      <c r="U36" s="624"/>
      <c r="V36" s="525"/>
      <c r="W36" s="526"/>
      <c r="X36" s="527"/>
      <c r="Y36" s="526"/>
      <c r="Z36" s="526"/>
      <c r="AA36" s="618"/>
    </row>
    <row r="37" spans="2:27" ht="18.600000000000001" thickBot="1" x14ac:dyDescent="0.5">
      <c r="B37" s="531" t="s">
        <v>180</v>
      </c>
      <c r="C37" s="532"/>
      <c r="D37" s="532"/>
      <c r="E37" s="533"/>
      <c r="F37" s="185"/>
      <c r="G37" s="577" t="s">
        <v>22</v>
      </c>
      <c r="H37" s="577"/>
      <c r="I37" s="577"/>
      <c r="J37" s="577"/>
      <c r="K37" s="577"/>
      <c r="L37" s="577"/>
      <c r="M37" s="577"/>
      <c r="N37" s="578" t="s">
        <v>23</v>
      </c>
      <c r="O37" s="578"/>
      <c r="P37" s="578"/>
      <c r="Q37" s="578"/>
      <c r="R37" s="578"/>
      <c r="S37" s="578"/>
      <c r="T37" s="578"/>
      <c r="U37" s="578"/>
      <c r="V37" s="538" t="s">
        <v>24</v>
      </c>
      <c r="W37" s="539"/>
      <c r="X37" s="540"/>
      <c r="Y37" s="538" t="s">
        <v>25</v>
      </c>
      <c r="Z37" s="539"/>
      <c r="AA37" s="541"/>
    </row>
    <row r="38" spans="2:27" x14ac:dyDescent="0.45">
      <c r="B38" s="579" t="s">
        <v>215</v>
      </c>
      <c r="C38" s="580"/>
      <c r="D38" s="580"/>
      <c r="E38" s="581"/>
      <c r="F38" s="192"/>
      <c r="G38" s="343"/>
      <c r="H38" s="343"/>
      <c r="I38" s="343"/>
      <c r="J38" s="343"/>
      <c r="K38" s="343"/>
      <c r="L38" s="343"/>
      <c r="M38" s="343"/>
      <c r="N38" s="606"/>
      <c r="O38" s="607"/>
      <c r="P38" s="607"/>
      <c r="Q38" s="608"/>
      <c r="R38" s="606"/>
      <c r="S38" s="607"/>
      <c r="T38" s="607"/>
      <c r="U38" s="608"/>
      <c r="V38" s="588"/>
      <c r="W38" s="589"/>
      <c r="X38" s="590"/>
      <c r="Y38" s="591"/>
      <c r="Z38" s="592"/>
      <c r="AA38" s="593"/>
    </row>
    <row r="39" spans="2:27" x14ac:dyDescent="0.45">
      <c r="B39" s="582"/>
      <c r="C39" s="583"/>
      <c r="D39" s="583"/>
      <c r="E39" s="584"/>
      <c r="F39" s="193"/>
      <c r="G39" s="313"/>
      <c r="H39" s="313"/>
      <c r="I39" s="313"/>
      <c r="J39" s="313"/>
      <c r="K39" s="313"/>
      <c r="L39" s="313"/>
      <c r="M39" s="313"/>
      <c r="N39" s="525"/>
      <c r="O39" s="526"/>
      <c r="P39" s="526"/>
      <c r="Q39" s="527"/>
      <c r="R39" s="596"/>
      <c r="S39" s="596"/>
      <c r="T39" s="596"/>
      <c r="U39" s="596"/>
      <c r="V39" s="525"/>
      <c r="W39" s="526"/>
      <c r="X39" s="527"/>
      <c r="Y39" s="597"/>
      <c r="Z39" s="597"/>
      <c r="AA39" s="598"/>
    </row>
    <row r="40" spans="2:27" ht="18.600000000000001" thickBot="1" x14ac:dyDescent="0.5">
      <c r="B40" s="609"/>
      <c r="C40" s="610"/>
      <c r="D40" s="610"/>
      <c r="E40" s="611"/>
      <c r="F40" s="194"/>
      <c r="G40" s="314"/>
      <c r="H40" s="315"/>
      <c r="I40" s="315"/>
      <c r="J40" s="315"/>
      <c r="K40" s="315"/>
      <c r="L40" s="315"/>
      <c r="M40" s="316"/>
      <c r="N40" s="612"/>
      <c r="O40" s="613"/>
      <c r="P40" s="613"/>
      <c r="Q40" s="614"/>
      <c r="R40" s="615"/>
      <c r="S40" s="616"/>
      <c r="T40" s="616"/>
      <c r="U40" s="617"/>
      <c r="V40" s="525"/>
      <c r="W40" s="526"/>
      <c r="X40" s="527"/>
      <c r="Y40" s="528"/>
      <c r="Z40" s="529"/>
      <c r="AA40" s="530"/>
    </row>
    <row r="41" spans="2:27" ht="18.600000000000001" thickBot="1" x14ac:dyDescent="0.5">
      <c r="B41" s="531" t="s">
        <v>181</v>
      </c>
      <c r="C41" s="532"/>
      <c r="D41" s="532"/>
      <c r="E41" s="533"/>
      <c r="F41" s="185"/>
      <c r="G41" s="577" t="s">
        <v>22</v>
      </c>
      <c r="H41" s="577"/>
      <c r="I41" s="577"/>
      <c r="J41" s="577"/>
      <c r="K41" s="577"/>
      <c r="L41" s="577"/>
      <c r="M41" s="577"/>
      <c r="N41" s="578" t="s">
        <v>23</v>
      </c>
      <c r="O41" s="578"/>
      <c r="P41" s="578"/>
      <c r="Q41" s="578"/>
      <c r="R41" s="578"/>
      <c r="S41" s="578"/>
      <c r="T41" s="578"/>
      <c r="U41" s="578"/>
      <c r="V41" s="538" t="s">
        <v>24</v>
      </c>
      <c r="W41" s="539"/>
      <c r="X41" s="540"/>
      <c r="Y41" s="538" t="s">
        <v>25</v>
      </c>
      <c r="Z41" s="539"/>
      <c r="AA41" s="541"/>
    </row>
    <row r="42" spans="2:27" x14ac:dyDescent="0.45">
      <c r="B42" s="579" t="s">
        <v>215</v>
      </c>
      <c r="C42" s="580"/>
      <c r="D42" s="580"/>
      <c r="E42" s="581"/>
      <c r="F42" s="195">
        <v>1</v>
      </c>
      <c r="G42" s="343" t="s">
        <v>26</v>
      </c>
      <c r="H42" s="343"/>
      <c r="I42" s="343"/>
      <c r="J42" s="343"/>
      <c r="K42" s="343"/>
      <c r="L42" s="343"/>
      <c r="M42" s="343"/>
      <c r="N42" s="585"/>
      <c r="O42" s="586"/>
      <c r="P42" s="586"/>
      <c r="Q42" s="587"/>
      <c r="R42" s="588"/>
      <c r="S42" s="589"/>
      <c r="T42" s="589"/>
      <c r="U42" s="590"/>
      <c r="V42" s="588"/>
      <c r="W42" s="589"/>
      <c r="X42" s="590"/>
      <c r="Y42" s="591"/>
      <c r="Z42" s="592"/>
      <c r="AA42" s="593"/>
    </row>
    <row r="43" spans="2:27" x14ac:dyDescent="0.45">
      <c r="B43" s="582"/>
      <c r="C43" s="583"/>
      <c r="D43" s="583"/>
      <c r="E43" s="584"/>
      <c r="F43" s="190">
        <v>1</v>
      </c>
      <c r="G43" s="313" t="s">
        <v>27</v>
      </c>
      <c r="H43" s="313"/>
      <c r="I43" s="313"/>
      <c r="J43" s="313"/>
      <c r="K43" s="313"/>
      <c r="L43" s="313"/>
      <c r="M43" s="313"/>
      <c r="N43" s="594"/>
      <c r="O43" s="595"/>
      <c r="P43" s="595"/>
      <c r="Q43" s="595"/>
      <c r="R43" s="596"/>
      <c r="S43" s="596"/>
      <c r="T43" s="596"/>
      <c r="U43" s="596"/>
      <c r="V43" s="525"/>
      <c r="W43" s="526"/>
      <c r="X43" s="527"/>
      <c r="Y43" s="597"/>
      <c r="Z43" s="597"/>
      <c r="AA43" s="598"/>
    </row>
    <row r="44" spans="2:27" x14ac:dyDescent="0.45">
      <c r="B44" s="582"/>
      <c r="C44" s="583"/>
      <c r="D44" s="583"/>
      <c r="E44" s="584"/>
      <c r="F44" s="196"/>
      <c r="G44" s="313" t="s">
        <v>28</v>
      </c>
      <c r="H44" s="313"/>
      <c r="I44" s="313"/>
      <c r="J44" s="313"/>
      <c r="K44" s="313"/>
      <c r="L44" s="313"/>
      <c r="M44" s="313"/>
      <c r="N44" s="525"/>
      <c r="O44" s="526"/>
      <c r="P44" s="526"/>
      <c r="Q44" s="527"/>
      <c r="R44" s="606"/>
      <c r="S44" s="607"/>
      <c r="T44" s="607"/>
      <c r="U44" s="608"/>
      <c r="V44" s="525"/>
      <c r="W44" s="526"/>
      <c r="X44" s="527"/>
      <c r="Y44" s="528"/>
      <c r="Z44" s="529"/>
      <c r="AA44" s="530"/>
    </row>
    <row r="45" spans="2:27" ht="18.600000000000001" thickBot="1" x14ac:dyDescent="0.5">
      <c r="B45" s="582"/>
      <c r="C45" s="583"/>
      <c r="D45" s="583"/>
      <c r="E45" s="584"/>
      <c r="F45" s="197">
        <v>2</v>
      </c>
      <c r="G45" s="313" t="s">
        <v>29</v>
      </c>
      <c r="H45" s="313"/>
      <c r="I45" s="313"/>
      <c r="J45" s="313"/>
      <c r="K45" s="313"/>
      <c r="L45" s="313"/>
      <c r="M45" s="313"/>
      <c r="N45" s="599"/>
      <c r="O45" s="600"/>
      <c r="P45" s="600"/>
      <c r="Q45" s="601"/>
      <c r="R45" s="599"/>
      <c r="S45" s="600"/>
      <c r="T45" s="600"/>
      <c r="U45" s="601"/>
      <c r="V45" s="602"/>
      <c r="W45" s="603"/>
      <c r="X45" s="604"/>
      <c r="Y45" s="603"/>
      <c r="Z45" s="603"/>
      <c r="AA45" s="605"/>
    </row>
    <row r="46" spans="2:27" ht="18.600000000000001" thickBot="1" x14ac:dyDescent="0.5">
      <c r="B46" s="531" t="s">
        <v>181</v>
      </c>
      <c r="C46" s="532"/>
      <c r="D46" s="532"/>
      <c r="E46" s="533"/>
      <c r="F46" s="185"/>
      <c r="G46" s="534" t="s">
        <v>22</v>
      </c>
      <c r="H46" s="532"/>
      <c r="I46" s="532"/>
      <c r="J46" s="532"/>
      <c r="K46" s="532"/>
      <c r="L46" s="532"/>
      <c r="M46" s="533"/>
      <c r="N46" s="535" t="s">
        <v>23</v>
      </c>
      <c r="O46" s="536"/>
      <c r="P46" s="536"/>
      <c r="Q46" s="536"/>
      <c r="R46" s="536"/>
      <c r="S46" s="536"/>
      <c r="T46" s="536"/>
      <c r="U46" s="537"/>
      <c r="V46" s="538" t="s">
        <v>24</v>
      </c>
      <c r="W46" s="539"/>
      <c r="X46" s="540"/>
      <c r="Y46" s="538" t="s">
        <v>25</v>
      </c>
      <c r="Z46" s="539"/>
      <c r="AA46" s="541"/>
    </row>
    <row r="47" spans="2:27" x14ac:dyDescent="0.45">
      <c r="B47" s="552" t="s">
        <v>215</v>
      </c>
      <c r="C47" s="553"/>
      <c r="D47" s="553"/>
      <c r="E47" s="554"/>
      <c r="F47" s="198">
        <v>1</v>
      </c>
      <c r="G47" s="343" t="s">
        <v>26</v>
      </c>
      <c r="H47" s="343"/>
      <c r="I47" s="343"/>
      <c r="J47" s="343"/>
      <c r="K47" s="343"/>
      <c r="L47" s="343"/>
      <c r="M47" s="343"/>
      <c r="N47" s="542"/>
      <c r="O47" s="543"/>
      <c r="P47" s="543"/>
      <c r="Q47" s="544"/>
      <c r="R47" s="545"/>
      <c r="S47" s="546"/>
      <c r="T47" s="546"/>
      <c r="U47" s="547"/>
      <c r="V47" s="548"/>
      <c r="W47" s="549"/>
      <c r="X47" s="550"/>
      <c r="Y47" s="548"/>
      <c r="Z47" s="549"/>
      <c r="AA47" s="551"/>
    </row>
    <row r="48" spans="2:27" x14ac:dyDescent="0.45">
      <c r="B48" s="555"/>
      <c r="C48" s="556"/>
      <c r="D48" s="556"/>
      <c r="E48" s="557"/>
      <c r="F48" s="199">
        <v>2</v>
      </c>
      <c r="G48" s="313" t="s">
        <v>27</v>
      </c>
      <c r="H48" s="313"/>
      <c r="I48" s="313"/>
      <c r="J48" s="313"/>
      <c r="K48" s="313"/>
      <c r="L48" s="313"/>
      <c r="M48" s="313"/>
      <c r="N48" s="561"/>
      <c r="O48" s="562"/>
      <c r="P48" s="562"/>
      <c r="Q48" s="563"/>
      <c r="R48" s="564"/>
      <c r="S48" s="565"/>
      <c r="T48" s="565"/>
      <c r="U48" s="566"/>
      <c r="V48" s="567"/>
      <c r="W48" s="568"/>
      <c r="X48" s="569"/>
      <c r="Y48" s="567"/>
      <c r="Z48" s="568"/>
      <c r="AA48" s="570"/>
    </row>
    <row r="49" spans="2:27" x14ac:dyDescent="0.45">
      <c r="B49" s="555"/>
      <c r="C49" s="556"/>
      <c r="D49" s="556"/>
      <c r="E49" s="557"/>
      <c r="F49" s="200">
        <v>3</v>
      </c>
      <c r="G49" s="313" t="s">
        <v>28</v>
      </c>
      <c r="H49" s="313"/>
      <c r="I49" s="313"/>
      <c r="J49" s="313"/>
      <c r="K49" s="313"/>
      <c r="L49" s="313"/>
      <c r="M49" s="313"/>
      <c r="N49" s="571"/>
      <c r="O49" s="572"/>
      <c r="P49" s="572"/>
      <c r="Q49" s="572"/>
      <c r="R49" s="573"/>
      <c r="S49" s="573"/>
      <c r="T49" s="573"/>
      <c r="U49" s="573"/>
      <c r="V49" s="567"/>
      <c r="W49" s="568"/>
      <c r="X49" s="569"/>
      <c r="Y49" s="574"/>
      <c r="Z49" s="574"/>
      <c r="AA49" s="575"/>
    </row>
    <row r="50" spans="2:27" x14ac:dyDescent="0.45">
      <c r="B50" s="555"/>
      <c r="C50" s="556"/>
      <c r="D50" s="556"/>
      <c r="E50" s="557"/>
      <c r="F50" s="200">
        <v>4</v>
      </c>
      <c r="G50" s="313" t="s">
        <v>29</v>
      </c>
      <c r="H50" s="313"/>
      <c r="I50" s="313"/>
      <c r="J50" s="313"/>
      <c r="K50" s="313"/>
      <c r="L50" s="313"/>
      <c r="M50" s="313"/>
      <c r="N50" s="571"/>
      <c r="O50" s="572"/>
      <c r="P50" s="572"/>
      <c r="Q50" s="572"/>
      <c r="R50" s="573"/>
      <c r="S50" s="573"/>
      <c r="T50" s="573"/>
      <c r="U50" s="573"/>
      <c r="V50" s="567"/>
      <c r="W50" s="568"/>
      <c r="X50" s="569"/>
      <c r="Y50" s="574"/>
      <c r="Z50" s="574"/>
      <c r="AA50" s="575"/>
    </row>
    <row r="51" spans="2:27" ht="18.600000000000001" thickBot="1" x14ac:dyDescent="0.5">
      <c r="B51" s="558"/>
      <c r="C51" s="559"/>
      <c r="D51" s="559"/>
      <c r="E51" s="560"/>
      <c r="F51" s="201">
        <v>5</v>
      </c>
      <c r="G51" s="576"/>
      <c r="H51" s="576"/>
      <c r="I51" s="576"/>
      <c r="J51" s="576"/>
      <c r="K51" s="576"/>
      <c r="L51" s="576"/>
      <c r="M51" s="576"/>
      <c r="N51" s="696"/>
      <c r="O51" s="697"/>
      <c r="P51" s="697"/>
      <c r="Q51" s="697"/>
      <c r="R51" s="698"/>
      <c r="S51" s="698"/>
      <c r="T51" s="698"/>
      <c r="U51" s="698"/>
      <c r="V51" s="699"/>
      <c r="W51" s="700"/>
      <c r="X51" s="701"/>
      <c r="Y51" s="702"/>
      <c r="Z51" s="702"/>
      <c r="AA51" s="703"/>
    </row>
  </sheetData>
  <mergeCells count="253">
    <mergeCell ref="N49:Q49"/>
    <mergeCell ref="R49:U49"/>
    <mergeCell ref="V49:X49"/>
    <mergeCell ref="Y49:AA49"/>
    <mergeCell ref="G50:M50"/>
    <mergeCell ref="N50:Q50"/>
    <mergeCell ref="R50:U50"/>
    <mergeCell ref="V50:X50"/>
    <mergeCell ref="Y50:AA50"/>
    <mergeCell ref="V45:X45"/>
    <mergeCell ref="Y45:AA45"/>
    <mergeCell ref="Y47:AA47"/>
    <mergeCell ref="G48:M48"/>
    <mergeCell ref="N48:Q48"/>
    <mergeCell ref="R48:U48"/>
    <mergeCell ref="V48:X48"/>
    <mergeCell ref="Y48:AA48"/>
    <mergeCell ref="B46:E46"/>
    <mergeCell ref="G46:M46"/>
    <mergeCell ref="N46:U46"/>
    <mergeCell ref="V46:X46"/>
    <mergeCell ref="Y46:AA46"/>
    <mergeCell ref="B47:E51"/>
    <mergeCell ref="G47:M47"/>
    <mergeCell ref="N47:Q47"/>
    <mergeCell ref="R47:U47"/>
    <mergeCell ref="V47:X47"/>
    <mergeCell ref="G51:M51"/>
    <mergeCell ref="N51:Q51"/>
    <mergeCell ref="R51:U51"/>
    <mergeCell ref="V51:X51"/>
    <mergeCell ref="Y51:AA51"/>
    <mergeCell ref="G49:M49"/>
    <mergeCell ref="Y42:AA42"/>
    <mergeCell ref="G43:M43"/>
    <mergeCell ref="N43:Q43"/>
    <mergeCell ref="R43:U43"/>
    <mergeCell ref="V43:X43"/>
    <mergeCell ref="Y43:AA43"/>
    <mergeCell ref="B41:E41"/>
    <mergeCell ref="G41:M41"/>
    <mergeCell ref="N41:U41"/>
    <mergeCell ref="V41:X41"/>
    <mergeCell ref="Y41:AA41"/>
    <mergeCell ref="B42:E45"/>
    <mergeCell ref="G42:M42"/>
    <mergeCell ref="N42:Q42"/>
    <mergeCell ref="R42:U42"/>
    <mergeCell ref="V42:X42"/>
    <mergeCell ref="G44:M44"/>
    <mergeCell ref="N44:Q44"/>
    <mergeCell ref="R44:U44"/>
    <mergeCell ref="V44:X44"/>
    <mergeCell ref="Y44:AA44"/>
    <mergeCell ref="G45:M45"/>
    <mergeCell ref="N45:Q45"/>
    <mergeCell ref="R45:U45"/>
    <mergeCell ref="Y39:AA39"/>
    <mergeCell ref="G40:M40"/>
    <mergeCell ref="N40:Q40"/>
    <mergeCell ref="R40:U40"/>
    <mergeCell ref="V40:X40"/>
    <mergeCell ref="Y40:AA40"/>
    <mergeCell ref="B38:E40"/>
    <mergeCell ref="G38:M38"/>
    <mergeCell ref="N38:Q38"/>
    <mergeCell ref="R38:U38"/>
    <mergeCell ref="V38:X38"/>
    <mergeCell ref="Y38:AA38"/>
    <mergeCell ref="G39:M39"/>
    <mergeCell ref="N39:Q39"/>
    <mergeCell ref="R39:U39"/>
    <mergeCell ref="V39:X39"/>
    <mergeCell ref="V35:X35"/>
    <mergeCell ref="Y35:AA35"/>
    <mergeCell ref="G36:M36"/>
    <mergeCell ref="N36:Q36"/>
    <mergeCell ref="R36:U36"/>
    <mergeCell ref="V36:X36"/>
    <mergeCell ref="Y36:AA36"/>
    <mergeCell ref="B37:E37"/>
    <mergeCell ref="G37:M37"/>
    <mergeCell ref="N37:U37"/>
    <mergeCell ref="V37:X37"/>
    <mergeCell ref="Y37:AA37"/>
    <mergeCell ref="Y32:AA32"/>
    <mergeCell ref="G33:M33"/>
    <mergeCell ref="N33:Q33"/>
    <mergeCell ref="R33:U33"/>
    <mergeCell ref="V33:X33"/>
    <mergeCell ref="Y33:AA33"/>
    <mergeCell ref="B31:E35"/>
    <mergeCell ref="G31:M31"/>
    <mergeCell ref="N31:Q31"/>
    <mergeCell ref="R31:U31"/>
    <mergeCell ref="V31:X31"/>
    <mergeCell ref="Y31:AA31"/>
    <mergeCell ref="G32:M32"/>
    <mergeCell ref="N32:Q32"/>
    <mergeCell ref="R32:U32"/>
    <mergeCell ref="V32:X32"/>
    <mergeCell ref="G34:M34"/>
    <mergeCell ref="N34:Q34"/>
    <mergeCell ref="R34:U34"/>
    <mergeCell ref="V34:X34"/>
    <mergeCell ref="Y34:AA34"/>
    <mergeCell ref="G35:M35"/>
    <mergeCell ref="N35:Q35"/>
    <mergeCell ref="R35:U35"/>
    <mergeCell ref="B30:E30"/>
    <mergeCell ref="G30:M30"/>
    <mergeCell ref="N30:U30"/>
    <mergeCell ref="V30:X30"/>
    <mergeCell ref="Y30:AA30"/>
    <mergeCell ref="B26:E29"/>
    <mergeCell ref="R27:U27"/>
    <mergeCell ref="V27:X27"/>
    <mergeCell ref="Y27:AA27"/>
    <mergeCell ref="G28:M28"/>
    <mergeCell ref="N28:Q28"/>
    <mergeCell ref="R28:U28"/>
    <mergeCell ref="V28:X28"/>
    <mergeCell ref="Y28:AA28"/>
    <mergeCell ref="G26:M26"/>
    <mergeCell ref="N26:Q26"/>
    <mergeCell ref="R26:U26"/>
    <mergeCell ref="V26:X26"/>
    <mergeCell ref="Y26:AA26"/>
    <mergeCell ref="G27:M27"/>
    <mergeCell ref="N27:Q27"/>
    <mergeCell ref="G29:M29"/>
    <mergeCell ref="N29:Q29"/>
    <mergeCell ref="R29:U29"/>
    <mergeCell ref="V29:X29"/>
    <mergeCell ref="Y29:AA29"/>
    <mergeCell ref="A18:A19"/>
    <mergeCell ref="A20:A21"/>
    <mergeCell ref="A22:A23"/>
    <mergeCell ref="B25:E25"/>
    <mergeCell ref="G25:M25"/>
    <mergeCell ref="N25:U25"/>
    <mergeCell ref="AG22:AG23"/>
    <mergeCell ref="V25:X25"/>
    <mergeCell ref="Y25:AA25"/>
    <mergeCell ref="AH22:AH23"/>
    <mergeCell ref="AI22:AI23"/>
    <mergeCell ref="B20:D21"/>
    <mergeCell ref="W20:Y21"/>
    <mergeCell ref="AC20:AC21"/>
    <mergeCell ref="AD20:AD21"/>
    <mergeCell ref="AE20:AE21"/>
    <mergeCell ref="B18:D19"/>
    <mergeCell ref="T18:V19"/>
    <mergeCell ref="AC18:AC19"/>
    <mergeCell ref="AD18:AD19"/>
    <mergeCell ref="AE18:AE19"/>
    <mergeCell ref="AF18:AF19"/>
    <mergeCell ref="AJ22:AJ23"/>
    <mergeCell ref="AK22:AK23"/>
    <mergeCell ref="A8:A9"/>
    <mergeCell ref="A10:A11"/>
    <mergeCell ref="A12:A13"/>
    <mergeCell ref="A14:A15"/>
    <mergeCell ref="A16:A17"/>
    <mergeCell ref="B22:D23"/>
    <mergeCell ref="Z22:AB23"/>
    <mergeCell ref="AC22:AC23"/>
    <mergeCell ref="AD22:AD23"/>
    <mergeCell ref="AE22:AE23"/>
    <mergeCell ref="AF22:AF23"/>
    <mergeCell ref="AF20:AF21"/>
    <mergeCell ref="AG20:AG21"/>
    <mergeCell ref="AH20:AH21"/>
    <mergeCell ref="AI20:AI21"/>
    <mergeCell ref="AJ20:AJ21"/>
    <mergeCell ref="AK20:AK21"/>
    <mergeCell ref="AG18:AG19"/>
    <mergeCell ref="AH18:AH19"/>
    <mergeCell ref="AI18:AI19"/>
    <mergeCell ref="AJ18:AJ19"/>
    <mergeCell ref="AK18:AK19"/>
    <mergeCell ref="AF16:AF17"/>
    <mergeCell ref="AG16:AG17"/>
    <mergeCell ref="AH16:AH17"/>
    <mergeCell ref="AI16:AI17"/>
    <mergeCell ref="AJ16:AJ17"/>
    <mergeCell ref="AK16:AK17"/>
    <mergeCell ref="AG14:AG15"/>
    <mergeCell ref="AH14:AH15"/>
    <mergeCell ref="AI14:AI15"/>
    <mergeCell ref="AJ14:AJ15"/>
    <mergeCell ref="AK14:AK15"/>
    <mergeCell ref="AF14:AF15"/>
    <mergeCell ref="B16:D17"/>
    <mergeCell ref="Q16:S17"/>
    <mergeCell ref="AC16:AC17"/>
    <mergeCell ref="AD16:AD17"/>
    <mergeCell ref="AE16:AE17"/>
    <mergeCell ref="B14:D15"/>
    <mergeCell ref="N14:P15"/>
    <mergeCell ref="AC14:AC15"/>
    <mergeCell ref="AD14:AD15"/>
    <mergeCell ref="AE14:AE15"/>
    <mergeCell ref="AF12:AF13"/>
    <mergeCell ref="AG12:AG13"/>
    <mergeCell ref="AH12:AH13"/>
    <mergeCell ref="AI12:AI13"/>
    <mergeCell ref="AJ12:AJ13"/>
    <mergeCell ref="AK12:AK13"/>
    <mergeCell ref="AG10:AG11"/>
    <mergeCell ref="AH10:AH11"/>
    <mergeCell ref="AI10:AI11"/>
    <mergeCell ref="AJ10:AJ11"/>
    <mergeCell ref="AK10:AK11"/>
    <mergeCell ref="AF10:AF11"/>
    <mergeCell ref="B12:D13"/>
    <mergeCell ref="K12:M13"/>
    <mergeCell ref="AC12:AC13"/>
    <mergeCell ref="AD12:AD13"/>
    <mergeCell ref="AE12:AE13"/>
    <mergeCell ref="B10:D11"/>
    <mergeCell ref="H10:J11"/>
    <mergeCell ref="AC10:AC11"/>
    <mergeCell ref="AD10:AD11"/>
    <mergeCell ref="AE10:AE11"/>
    <mergeCell ref="AF8:AF9"/>
    <mergeCell ref="AG8:AG9"/>
    <mergeCell ref="AH8:AH9"/>
    <mergeCell ref="AI8:AI9"/>
    <mergeCell ref="AJ8:AJ9"/>
    <mergeCell ref="AK8:AK9"/>
    <mergeCell ref="AF6:AF7"/>
    <mergeCell ref="AG6:AG7"/>
    <mergeCell ref="AH6:AH7"/>
    <mergeCell ref="AI6:AI7"/>
    <mergeCell ref="AJ6:AJ7"/>
    <mergeCell ref="B8:D9"/>
    <mergeCell ref="E8:G9"/>
    <mergeCell ref="AC8:AC9"/>
    <mergeCell ref="AD8:AD9"/>
    <mergeCell ref="AE8:AE9"/>
    <mergeCell ref="T6:V7"/>
    <mergeCell ref="W6:Y7"/>
    <mergeCell ref="Z6:AB7"/>
    <mergeCell ref="AC6:AC7"/>
    <mergeCell ref="AD6:AD7"/>
    <mergeCell ref="AE6:AE7"/>
    <mergeCell ref="B6:D7"/>
    <mergeCell ref="E6:G7"/>
    <mergeCell ref="H6:J7"/>
    <mergeCell ref="K6:M7"/>
    <mergeCell ref="N6:P7"/>
    <mergeCell ref="Q6:S7"/>
  </mergeCells>
  <phoneticPr fontId="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0"/>
  <sheetViews>
    <sheetView tabSelected="1" workbookViewId="0">
      <selection activeCell="C7" sqref="C7"/>
    </sheetView>
  </sheetViews>
  <sheetFormatPr defaultColWidth="9" defaultRowHeight="18" x14ac:dyDescent="0.45"/>
  <cols>
    <col min="1" max="1" width="6" style="234" customWidth="1"/>
    <col min="2" max="2" width="9" style="234"/>
    <col min="3" max="3" width="10" style="234" bestFit="1" customWidth="1"/>
    <col min="4" max="4" width="3.59765625" style="235" bestFit="1" customWidth="1"/>
    <col min="5" max="7" width="9" style="236"/>
    <col min="8" max="8" width="23.19921875" style="234" bestFit="1" customWidth="1"/>
    <col min="9" max="9" width="25.69921875" style="234" bestFit="1" customWidth="1"/>
    <col min="10" max="10" width="14.09765625" style="234" customWidth="1"/>
    <col min="11" max="16384" width="9" style="234"/>
  </cols>
  <sheetData>
    <row r="1" spans="2:10" ht="18.600000000000001" thickBot="1" x14ac:dyDescent="0.5">
      <c r="B1" s="234" t="s">
        <v>268</v>
      </c>
    </row>
    <row r="2" spans="2:10" ht="18.600000000000001" thickBot="1" x14ac:dyDescent="0.5">
      <c r="B2" s="237" t="s">
        <v>269</v>
      </c>
      <c r="C2" s="756" t="s">
        <v>270</v>
      </c>
      <c r="D2" s="757"/>
      <c r="E2" s="238" t="s">
        <v>271</v>
      </c>
      <c r="F2" s="238" t="s">
        <v>272</v>
      </c>
      <c r="G2" s="238" t="s">
        <v>273</v>
      </c>
      <c r="H2" s="239" t="s">
        <v>274</v>
      </c>
      <c r="I2" s="239" t="s">
        <v>275</v>
      </c>
      <c r="J2" s="240"/>
    </row>
    <row r="3" spans="2:10" x14ac:dyDescent="0.45">
      <c r="B3" s="241" t="s">
        <v>276</v>
      </c>
      <c r="C3" s="242">
        <v>45396</v>
      </c>
      <c r="D3" s="243" t="s">
        <v>277</v>
      </c>
      <c r="E3" s="244" t="s">
        <v>278</v>
      </c>
      <c r="F3" s="245" t="s">
        <v>279</v>
      </c>
      <c r="G3" s="244" t="s">
        <v>278</v>
      </c>
      <c r="H3" s="246" t="s">
        <v>280</v>
      </c>
      <c r="I3" s="246" t="s">
        <v>281</v>
      </c>
      <c r="J3" s="247"/>
    </row>
    <row r="4" spans="2:10" ht="18.600000000000001" thickBot="1" x14ac:dyDescent="0.5">
      <c r="B4" s="248"/>
      <c r="C4" s="249">
        <v>45410</v>
      </c>
      <c r="D4" s="250" t="s">
        <v>277</v>
      </c>
      <c r="E4" s="251"/>
      <c r="F4" s="251"/>
      <c r="G4" s="252" t="s">
        <v>278</v>
      </c>
      <c r="H4" s="253" t="s">
        <v>282</v>
      </c>
      <c r="I4" s="253"/>
      <c r="J4" s="254"/>
    </row>
    <row r="5" spans="2:10" x14ac:dyDescent="0.45">
      <c r="B5" s="241" t="s">
        <v>283</v>
      </c>
      <c r="C5" s="242">
        <v>45424</v>
      </c>
      <c r="D5" s="243" t="s">
        <v>277</v>
      </c>
      <c r="E5" s="244" t="s">
        <v>284</v>
      </c>
      <c r="F5" s="244" t="s">
        <v>278</v>
      </c>
      <c r="G5" s="245" t="s">
        <v>278</v>
      </c>
      <c r="H5" s="246" t="s">
        <v>280</v>
      </c>
      <c r="I5" s="246" t="s">
        <v>281</v>
      </c>
      <c r="J5" s="247"/>
    </row>
    <row r="6" spans="2:10" x14ac:dyDescent="0.45">
      <c r="B6" s="255"/>
      <c r="C6" s="256">
        <v>45437</v>
      </c>
      <c r="D6" s="257" t="s">
        <v>285</v>
      </c>
      <c r="E6" s="258" t="s">
        <v>284</v>
      </c>
      <c r="F6" s="258" t="s">
        <v>286</v>
      </c>
      <c r="G6" s="259"/>
      <c r="H6" s="260" t="s">
        <v>280</v>
      </c>
      <c r="I6" s="260"/>
      <c r="J6" s="261"/>
    </row>
    <row r="7" spans="2:10" ht="18.600000000000001" thickBot="1" x14ac:dyDescent="0.5">
      <c r="B7" s="248"/>
      <c r="C7" s="249">
        <v>45438</v>
      </c>
      <c r="D7" s="262" t="s">
        <v>287</v>
      </c>
      <c r="E7" s="263"/>
      <c r="F7" s="263"/>
      <c r="G7" s="264" t="s">
        <v>288</v>
      </c>
      <c r="H7" s="253" t="s">
        <v>280</v>
      </c>
      <c r="I7" s="253"/>
      <c r="J7" s="254" t="s">
        <v>289</v>
      </c>
    </row>
    <row r="8" spans="2:10" ht="18.600000000000001" thickBot="1" x14ac:dyDescent="0.5">
      <c r="B8" s="265" t="s">
        <v>290</v>
      </c>
      <c r="C8" s="266">
        <v>45451</v>
      </c>
      <c r="D8" s="267" t="s">
        <v>285</v>
      </c>
      <c r="E8" s="268" t="s">
        <v>278</v>
      </c>
      <c r="F8" s="268" t="s">
        <v>288</v>
      </c>
      <c r="G8" s="269" t="s">
        <v>288</v>
      </c>
      <c r="H8" s="270" t="s">
        <v>291</v>
      </c>
      <c r="I8" s="270" t="s">
        <v>292</v>
      </c>
      <c r="J8" s="271"/>
    </row>
    <row r="9" spans="2:10" x14ac:dyDescent="0.45">
      <c r="B9" s="241" t="s">
        <v>293</v>
      </c>
      <c r="C9" s="242">
        <v>45493</v>
      </c>
      <c r="D9" s="272" t="s">
        <v>285</v>
      </c>
      <c r="E9" s="273"/>
      <c r="F9" s="273"/>
      <c r="G9" s="245" t="s">
        <v>288</v>
      </c>
      <c r="H9" s="246"/>
      <c r="I9" s="246" t="s">
        <v>294</v>
      </c>
      <c r="J9" s="247"/>
    </row>
    <row r="10" spans="2:10" x14ac:dyDescent="0.45">
      <c r="B10" s="274"/>
      <c r="C10" s="275">
        <v>45494</v>
      </c>
      <c r="D10" s="276" t="s">
        <v>277</v>
      </c>
      <c r="E10" s="277"/>
      <c r="F10" s="277"/>
      <c r="G10" s="278" t="s">
        <v>284</v>
      </c>
      <c r="H10" s="279"/>
      <c r="I10" s="279" t="s">
        <v>294</v>
      </c>
      <c r="J10" s="280"/>
    </row>
    <row r="11" spans="2:10" ht="18.600000000000001" thickBot="1" x14ac:dyDescent="0.5">
      <c r="B11" s="248"/>
      <c r="C11" s="249">
        <v>45501</v>
      </c>
      <c r="D11" s="262" t="s">
        <v>277</v>
      </c>
      <c r="E11" s="251"/>
      <c r="F11" s="251"/>
      <c r="G11" s="263" t="s">
        <v>284</v>
      </c>
      <c r="H11" s="253"/>
      <c r="I11" s="253" t="s">
        <v>295</v>
      </c>
      <c r="J11" s="254"/>
    </row>
    <row r="12" spans="2:10" x14ac:dyDescent="0.45">
      <c r="B12" s="241" t="s">
        <v>296</v>
      </c>
      <c r="C12" s="242">
        <v>45528</v>
      </c>
      <c r="D12" s="272" t="s">
        <v>285</v>
      </c>
      <c r="E12" s="245" t="s">
        <v>288</v>
      </c>
      <c r="F12" s="245" t="s">
        <v>288</v>
      </c>
      <c r="G12" s="245"/>
      <c r="H12" s="246" t="s">
        <v>297</v>
      </c>
      <c r="I12" s="246"/>
      <c r="J12" s="247"/>
    </row>
    <row r="13" spans="2:10" ht="18.600000000000001" thickBot="1" x14ac:dyDescent="0.5">
      <c r="B13" s="248"/>
      <c r="C13" s="249">
        <v>45529</v>
      </c>
      <c r="D13" s="262" t="s">
        <v>277</v>
      </c>
      <c r="E13" s="263" t="s">
        <v>284</v>
      </c>
      <c r="F13" s="263" t="s">
        <v>284</v>
      </c>
      <c r="G13" s="263" t="s">
        <v>284</v>
      </c>
      <c r="H13" s="253" t="s">
        <v>298</v>
      </c>
      <c r="I13" s="253" t="s">
        <v>299</v>
      </c>
      <c r="J13" s="254"/>
    </row>
    <row r="14" spans="2:10" x14ac:dyDescent="0.45">
      <c r="B14" s="241" t="s">
        <v>300</v>
      </c>
      <c r="C14" s="242">
        <v>45542</v>
      </c>
      <c r="D14" s="272" t="s">
        <v>285</v>
      </c>
      <c r="E14" s="245" t="s">
        <v>284</v>
      </c>
      <c r="F14" s="245" t="s">
        <v>288</v>
      </c>
      <c r="G14" s="273"/>
      <c r="H14" s="246" t="s">
        <v>301</v>
      </c>
      <c r="I14" s="246" t="s">
        <v>302</v>
      </c>
      <c r="J14" s="247"/>
    </row>
    <row r="15" spans="2:10" x14ac:dyDescent="0.45">
      <c r="B15" s="274"/>
      <c r="C15" s="275">
        <v>45543</v>
      </c>
      <c r="D15" s="276" t="s">
        <v>277</v>
      </c>
      <c r="E15" s="277"/>
      <c r="F15" s="277"/>
      <c r="G15" s="278" t="s">
        <v>284</v>
      </c>
      <c r="H15" s="279" t="s">
        <v>303</v>
      </c>
      <c r="I15" s="279"/>
      <c r="J15" s="280"/>
    </row>
    <row r="16" spans="2:10" x14ac:dyDescent="0.45">
      <c r="B16" s="274"/>
      <c r="C16" s="275">
        <v>45557</v>
      </c>
      <c r="D16" s="276" t="s">
        <v>277</v>
      </c>
      <c r="E16" s="278" t="s">
        <v>284</v>
      </c>
      <c r="F16" s="278" t="s">
        <v>284</v>
      </c>
      <c r="G16" s="278" t="s">
        <v>284</v>
      </c>
      <c r="H16" s="279" t="s">
        <v>304</v>
      </c>
      <c r="I16" s="279" t="s">
        <v>305</v>
      </c>
      <c r="J16" s="280"/>
    </row>
    <row r="17" spans="2:10" x14ac:dyDescent="0.45">
      <c r="B17" s="274"/>
      <c r="C17" s="275">
        <v>45563</v>
      </c>
      <c r="D17" s="276" t="s">
        <v>285</v>
      </c>
      <c r="E17" s="278" t="s">
        <v>288</v>
      </c>
      <c r="F17" s="278" t="s">
        <v>288</v>
      </c>
      <c r="G17" s="277"/>
      <c r="H17" s="279" t="s">
        <v>306</v>
      </c>
      <c r="I17" s="279"/>
      <c r="J17" s="280"/>
    </row>
    <row r="18" spans="2:10" ht="18.600000000000001" thickBot="1" x14ac:dyDescent="0.5">
      <c r="B18" s="248"/>
      <c r="C18" s="249">
        <v>45564</v>
      </c>
      <c r="D18" s="262" t="s">
        <v>307</v>
      </c>
      <c r="E18" s="251"/>
      <c r="F18" s="251"/>
      <c r="G18" s="263" t="s">
        <v>284</v>
      </c>
      <c r="H18" s="253"/>
      <c r="I18" s="253" t="s">
        <v>308</v>
      </c>
      <c r="J18" s="254"/>
    </row>
    <row r="19" spans="2:10" x14ac:dyDescent="0.45">
      <c r="B19" s="241" t="s">
        <v>309</v>
      </c>
      <c r="C19" s="242">
        <v>45577</v>
      </c>
      <c r="D19" s="272" t="s">
        <v>285</v>
      </c>
      <c r="E19" s="273"/>
      <c r="F19" s="273"/>
      <c r="G19" s="245" t="s">
        <v>288</v>
      </c>
      <c r="H19" s="246"/>
      <c r="I19" s="246" t="s">
        <v>310</v>
      </c>
      <c r="J19" s="247"/>
    </row>
    <row r="20" spans="2:10" ht="18.600000000000001" thickBot="1" x14ac:dyDescent="0.5">
      <c r="B20" s="248"/>
      <c r="C20" s="249">
        <v>45592</v>
      </c>
      <c r="D20" s="262" t="s">
        <v>277</v>
      </c>
      <c r="E20" s="263" t="s">
        <v>284</v>
      </c>
      <c r="F20" s="263" t="s">
        <v>284</v>
      </c>
      <c r="G20" s="263" t="s">
        <v>284</v>
      </c>
      <c r="H20" s="253" t="s">
        <v>311</v>
      </c>
      <c r="I20" s="253" t="s">
        <v>311</v>
      </c>
      <c r="J20" s="254"/>
    </row>
    <row r="21" spans="2:10" x14ac:dyDescent="0.45">
      <c r="B21" s="241" t="s">
        <v>312</v>
      </c>
      <c r="C21" s="242">
        <v>45605</v>
      </c>
      <c r="D21" s="272" t="s">
        <v>285</v>
      </c>
      <c r="E21" s="245" t="s">
        <v>284</v>
      </c>
      <c r="F21" s="273"/>
      <c r="G21" s="273"/>
      <c r="H21" s="246" t="s">
        <v>306</v>
      </c>
      <c r="I21" s="246"/>
      <c r="J21" s="247"/>
    </row>
    <row r="22" spans="2:10" x14ac:dyDescent="0.45">
      <c r="B22" s="274"/>
      <c r="C22" s="275">
        <v>45619</v>
      </c>
      <c r="D22" s="276" t="s">
        <v>285</v>
      </c>
      <c r="E22" s="278" t="s">
        <v>288</v>
      </c>
      <c r="F22" s="278" t="s">
        <v>288</v>
      </c>
      <c r="G22" s="277"/>
      <c r="H22" s="279" t="s">
        <v>313</v>
      </c>
      <c r="I22" s="279"/>
      <c r="J22" s="280"/>
    </row>
    <row r="23" spans="2:10" ht="18.600000000000001" thickBot="1" x14ac:dyDescent="0.5">
      <c r="B23" s="248"/>
      <c r="C23" s="249">
        <v>45620</v>
      </c>
      <c r="D23" s="262" t="s">
        <v>277</v>
      </c>
      <c r="E23" s="251"/>
      <c r="F23" s="251"/>
      <c r="G23" s="263" t="s">
        <v>284</v>
      </c>
      <c r="H23" s="253"/>
      <c r="I23" s="253" t="s">
        <v>314</v>
      </c>
      <c r="J23" s="254"/>
    </row>
    <row r="24" spans="2:10" x14ac:dyDescent="0.45">
      <c r="B24" s="241" t="s">
        <v>315</v>
      </c>
      <c r="C24" s="242">
        <v>45634</v>
      </c>
      <c r="D24" s="272" t="s">
        <v>277</v>
      </c>
      <c r="E24" s="245" t="s">
        <v>288</v>
      </c>
      <c r="F24" s="245" t="s">
        <v>284</v>
      </c>
      <c r="G24" s="245" t="s">
        <v>284</v>
      </c>
      <c r="H24" s="246" t="s">
        <v>316</v>
      </c>
      <c r="I24" s="246" t="s">
        <v>316</v>
      </c>
      <c r="J24" s="247"/>
    </row>
    <row r="25" spans="2:10" ht="18.600000000000001" thickBot="1" x14ac:dyDescent="0.5">
      <c r="B25" s="248"/>
      <c r="C25" s="249">
        <v>45648</v>
      </c>
      <c r="D25" s="262" t="s">
        <v>277</v>
      </c>
      <c r="E25" s="251"/>
      <c r="F25" s="251"/>
      <c r="G25" s="263" t="s">
        <v>284</v>
      </c>
      <c r="H25" s="253"/>
      <c r="I25" s="253" t="s">
        <v>314</v>
      </c>
      <c r="J25" s="254"/>
    </row>
    <row r="26" spans="2:10" x14ac:dyDescent="0.45">
      <c r="B26" s="241" t="s">
        <v>317</v>
      </c>
      <c r="C26" s="242">
        <v>45302</v>
      </c>
      <c r="D26" s="272" t="s">
        <v>285</v>
      </c>
      <c r="E26" s="245" t="s">
        <v>288</v>
      </c>
      <c r="F26" s="245" t="s">
        <v>284</v>
      </c>
      <c r="G26" s="273"/>
      <c r="H26" s="246" t="s">
        <v>318</v>
      </c>
      <c r="I26" s="246"/>
      <c r="J26" s="247"/>
    </row>
    <row r="27" spans="2:10" ht="18.600000000000001" thickBot="1" x14ac:dyDescent="0.5">
      <c r="B27" s="248"/>
      <c r="C27" s="249">
        <v>45303</v>
      </c>
      <c r="D27" s="262" t="s">
        <v>277</v>
      </c>
      <c r="E27" s="263" t="s">
        <v>288</v>
      </c>
      <c r="F27" s="263" t="s">
        <v>284</v>
      </c>
      <c r="G27" s="263" t="s">
        <v>288</v>
      </c>
      <c r="H27" s="253" t="s">
        <v>319</v>
      </c>
      <c r="I27" s="253" t="s">
        <v>320</v>
      </c>
      <c r="J27" s="254"/>
    </row>
    <row r="28" spans="2:10" x14ac:dyDescent="0.45">
      <c r="B28" s="241" t="s">
        <v>321</v>
      </c>
      <c r="C28" s="281">
        <v>45337</v>
      </c>
      <c r="D28" s="282" t="s">
        <v>285</v>
      </c>
      <c r="E28" s="238" t="s">
        <v>288</v>
      </c>
      <c r="F28" s="238" t="s">
        <v>288</v>
      </c>
      <c r="G28" s="283"/>
      <c r="H28" s="239" t="s">
        <v>322</v>
      </c>
      <c r="I28" s="239"/>
      <c r="J28" s="240"/>
    </row>
    <row r="29" spans="2:10" x14ac:dyDescent="0.45">
      <c r="B29" s="274"/>
      <c r="C29" s="284">
        <v>45338</v>
      </c>
      <c r="D29" s="276" t="s">
        <v>277</v>
      </c>
      <c r="E29" s="278" t="s">
        <v>323</v>
      </c>
      <c r="F29" s="278" t="s">
        <v>279</v>
      </c>
      <c r="G29" s="277"/>
      <c r="H29" s="279" t="s">
        <v>324</v>
      </c>
      <c r="I29" s="279"/>
      <c r="J29" s="285"/>
    </row>
    <row r="30" spans="2:10" ht="18.600000000000001" thickBot="1" x14ac:dyDescent="0.5">
      <c r="B30" s="248"/>
      <c r="C30" s="286">
        <v>45345</v>
      </c>
      <c r="D30" s="287" t="s">
        <v>277</v>
      </c>
      <c r="E30" s="288"/>
      <c r="F30" s="288"/>
      <c r="G30" s="289" t="s">
        <v>284</v>
      </c>
      <c r="H30" s="290"/>
      <c r="I30" s="290" t="s">
        <v>320</v>
      </c>
      <c r="J30" s="291"/>
    </row>
  </sheetData>
  <mergeCells count="1">
    <mergeCell ref="C2:D2"/>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大会要項</vt:lpstr>
      <vt:lpstr>予選Aブロック</vt:lpstr>
      <vt:lpstr>予選Bブロック</vt:lpstr>
      <vt:lpstr>上位案①</vt:lpstr>
      <vt:lpstr>下位案①</vt:lpstr>
      <vt:lpstr>上位案</vt:lpstr>
      <vt:lpstr>中位案</vt:lpstr>
      <vt:lpstr>下位案②</vt:lpstr>
      <vt:lpstr>人工芝</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豊田秀一</dc:creator>
  <cp:lastModifiedBy>広貴 森下</cp:lastModifiedBy>
  <cp:lastPrinted>2024-03-26T09:05:40Z</cp:lastPrinted>
  <dcterms:created xsi:type="dcterms:W3CDTF">2022-12-19T10:34:43Z</dcterms:created>
  <dcterms:modified xsi:type="dcterms:W3CDTF">2024-03-27T06:55:47Z</dcterms:modified>
</cp:coreProperties>
</file>