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izukoutu hiroki\Desktop\"/>
    </mc:Choice>
  </mc:AlternateContent>
  <xr:revisionPtr revIDLastSave="0" documentId="8_{79695955-0B9F-4E68-A478-F4575C5F752C}" xr6:coauthVersionLast="47" xr6:coauthVersionMax="47" xr10:uidLastSave="{00000000-0000-0000-0000-000000000000}"/>
  <bookViews>
    <workbookView xWindow="-108" yWindow="-108" windowWidth="23256" windowHeight="12576" tabRatio="886" activeTab="2" xr2:uid="{00000000-000D-0000-FFFF-FFFF00000000}"/>
  </bookViews>
  <sheets>
    <sheet name="表紙" sheetId="4" r:id="rId1"/>
    <sheet name="要項" sheetId="22" r:id="rId2"/>
    <sheet name="予選" sheetId="28" r:id="rId3"/>
    <sheet name="順位決定" sheetId="29" r:id="rId4"/>
  </sheets>
  <definedNames>
    <definedName name="OLE_LINK1" localSheetId="0">表紙!$K$11</definedName>
    <definedName name="_xlnm.Print_Area" localSheetId="3">順位決定!$A$1:$V$54</definedName>
    <definedName name="_xlnm.Print_Area" localSheetId="0">表紙!$A$1:$J$61</definedName>
    <definedName name="_xlnm.Print_Area" localSheetId="2">予選!$A$1:$V$53</definedName>
    <definedName name="_xlnm.Print_Area" localSheetId="1">要項!$A$1:$B$43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 i="29" l="1"/>
  <c r="S50" i="29"/>
  <c r="Q50" i="29"/>
  <c r="N50" i="29"/>
  <c r="G50" i="29"/>
  <c r="S49" i="29"/>
  <c r="Q49" i="29"/>
  <c r="N49" i="29"/>
  <c r="G49" i="29"/>
  <c r="S48" i="29"/>
  <c r="Q48" i="29"/>
  <c r="N48" i="29"/>
  <c r="G48" i="29"/>
  <c r="M47" i="29"/>
  <c r="G47" i="29"/>
  <c r="S46" i="29"/>
  <c r="Q46" i="29"/>
  <c r="N46" i="29"/>
  <c r="G46" i="29"/>
  <c r="S45" i="29"/>
  <c r="Q45" i="29"/>
  <c r="N45" i="29"/>
  <c r="G45" i="29"/>
  <c r="S44" i="29"/>
  <c r="Q44" i="29"/>
  <c r="N44" i="29"/>
  <c r="G44" i="29"/>
  <c r="M43" i="29"/>
  <c r="G43" i="29"/>
  <c r="S42" i="29"/>
  <c r="Q42" i="29"/>
  <c r="N42" i="29"/>
  <c r="G42" i="29"/>
  <c r="S41" i="29"/>
  <c r="Q41" i="29"/>
  <c r="N41" i="29"/>
  <c r="G41" i="29"/>
  <c r="S40" i="29"/>
  <c r="Q40" i="29"/>
  <c r="N40" i="29"/>
  <c r="G40" i="29"/>
  <c r="U36" i="29"/>
  <c r="I36" i="29"/>
  <c r="F36" i="29"/>
  <c r="M35" i="29"/>
  <c r="K35" i="29"/>
  <c r="L34" i="29" s="1"/>
  <c r="O34" i="29" s="1"/>
  <c r="U34" i="29"/>
  <c r="F34" i="29"/>
  <c r="M33" i="29"/>
  <c r="K33" i="29"/>
  <c r="L32" i="29" s="1"/>
  <c r="J33" i="29"/>
  <c r="H33" i="29"/>
  <c r="U32" i="29"/>
  <c r="I32" i="29"/>
  <c r="K30" i="29"/>
  <c r="H30" i="29"/>
  <c r="E30" i="29"/>
  <c r="U26" i="29"/>
  <c r="I26" i="29"/>
  <c r="F26" i="29"/>
  <c r="O26" i="29" s="1"/>
  <c r="M25" i="29"/>
  <c r="K25" i="29"/>
  <c r="L24" i="29" s="1"/>
  <c r="U24" i="29"/>
  <c r="F24" i="29"/>
  <c r="M23" i="29"/>
  <c r="K23" i="29"/>
  <c r="L22" i="29" s="1"/>
  <c r="J23" i="29"/>
  <c r="H23" i="29"/>
  <c r="U22" i="29"/>
  <c r="I22" i="29"/>
  <c r="O22" i="29" s="1"/>
  <c r="K20" i="29"/>
  <c r="H20" i="29"/>
  <c r="E20" i="29"/>
  <c r="U16" i="29"/>
  <c r="I16" i="29"/>
  <c r="F16" i="29"/>
  <c r="P16" i="29" s="1"/>
  <c r="M15" i="29"/>
  <c r="K15" i="29"/>
  <c r="L14" i="29" s="1"/>
  <c r="U14" i="29"/>
  <c r="F14" i="29"/>
  <c r="M13" i="29"/>
  <c r="K13" i="29"/>
  <c r="L12" i="29" s="1"/>
  <c r="J13" i="29"/>
  <c r="H13" i="29"/>
  <c r="I12" i="29" s="1"/>
  <c r="U12" i="29"/>
  <c r="K10" i="29"/>
  <c r="H10" i="29"/>
  <c r="E10" i="29"/>
  <c r="M51" i="28"/>
  <c r="S50" i="28"/>
  <c r="Q50" i="28"/>
  <c r="N50" i="28"/>
  <c r="G50" i="28"/>
  <c r="S49" i="28"/>
  <c r="Q49" i="28"/>
  <c r="N49" i="28"/>
  <c r="G49" i="28"/>
  <c r="S48" i="28"/>
  <c r="Q48" i="28"/>
  <c r="N48" i="28"/>
  <c r="G48" i="28"/>
  <c r="M47" i="28"/>
  <c r="G47" i="28"/>
  <c r="S46" i="28"/>
  <c r="Q46" i="28"/>
  <c r="N46" i="28"/>
  <c r="G46" i="28"/>
  <c r="S45" i="28"/>
  <c r="Q45" i="28"/>
  <c r="N45" i="28"/>
  <c r="G45" i="28"/>
  <c r="S44" i="28"/>
  <c r="Q44" i="28"/>
  <c r="N44" i="28"/>
  <c r="G44" i="28"/>
  <c r="M43" i="28"/>
  <c r="G43" i="28"/>
  <c r="S42" i="28"/>
  <c r="Q42" i="28"/>
  <c r="N42" i="28"/>
  <c r="G42" i="28"/>
  <c r="S41" i="28"/>
  <c r="Q41" i="28"/>
  <c r="N41" i="28"/>
  <c r="G41" i="28"/>
  <c r="S40" i="28"/>
  <c r="Q40" i="28"/>
  <c r="N40" i="28"/>
  <c r="G40" i="28"/>
  <c r="I36" i="28"/>
  <c r="F36" i="28"/>
  <c r="M35" i="28"/>
  <c r="K35" i="28"/>
  <c r="L34" i="28" s="1"/>
  <c r="F34" i="28"/>
  <c r="M33" i="28"/>
  <c r="K33" i="28"/>
  <c r="J33" i="28"/>
  <c r="H33" i="28"/>
  <c r="I32" i="28" s="1"/>
  <c r="K30" i="28"/>
  <c r="H30" i="28"/>
  <c r="E30" i="28"/>
  <c r="I26" i="28"/>
  <c r="F26" i="28"/>
  <c r="M25" i="28"/>
  <c r="K25" i="28"/>
  <c r="F24" i="28"/>
  <c r="M23" i="28"/>
  <c r="K23" i="28"/>
  <c r="L22" i="28" s="1"/>
  <c r="J23" i="28"/>
  <c r="H23" i="28"/>
  <c r="I22" i="28" s="1"/>
  <c r="K20" i="28"/>
  <c r="H20" i="28"/>
  <c r="E20" i="28"/>
  <c r="I16" i="28"/>
  <c r="F16" i="28"/>
  <c r="P16" i="28" s="1"/>
  <c r="M15" i="28"/>
  <c r="K15" i="28"/>
  <c r="F14" i="28"/>
  <c r="M13" i="28"/>
  <c r="K13" i="28"/>
  <c r="J13" i="28"/>
  <c r="H13" i="28"/>
  <c r="L12" i="28"/>
  <c r="K10" i="28"/>
  <c r="H10" i="28"/>
  <c r="E10" i="28"/>
  <c r="O14" i="29" l="1"/>
  <c r="P32" i="29"/>
  <c r="P36" i="29"/>
  <c r="P12" i="29"/>
  <c r="P14" i="29"/>
  <c r="O32" i="29"/>
  <c r="O36" i="29"/>
  <c r="O34" i="28"/>
  <c r="O24" i="29"/>
  <c r="O12" i="29"/>
  <c r="O16" i="29"/>
  <c r="P34" i="29"/>
  <c r="L24" i="28"/>
  <c r="O24" i="28" s="1"/>
  <c r="L32" i="28"/>
  <c r="O32" i="28" s="1"/>
  <c r="N22" i="29"/>
  <c r="P22" i="29"/>
  <c r="N24" i="29"/>
  <c r="P24" i="29"/>
  <c r="N26" i="29"/>
  <c r="P26" i="29"/>
  <c r="N12" i="29"/>
  <c r="N14" i="29"/>
  <c r="N16" i="29"/>
  <c r="N32" i="29"/>
  <c r="N34" i="29"/>
  <c r="N36" i="29"/>
  <c r="P34" i="28"/>
  <c r="O36" i="28"/>
  <c r="O26" i="28"/>
  <c r="L14" i="28"/>
  <c r="O14" i="28" s="1"/>
  <c r="I12" i="28"/>
  <c r="N12" i="28" s="1"/>
  <c r="O16" i="28"/>
  <c r="O12" i="28"/>
  <c r="P22" i="28"/>
  <c r="N22" i="28"/>
  <c r="O22" i="28"/>
  <c r="N24" i="28"/>
  <c r="N16" i="28"/>
  <c r="N26" i="28"/>
  <c r="P26" i="28"/>
  <c r="N36" i="28"/>
  <c r="P36" i="28"/>
  <c r="N34" i="28"/>
  <c r="P24" i="28" l="1"/>
  <c r="P12" i="28"/>
  <c r="P32" i="28"/>
  <c r="N32" i="28"/>
  <c r="Q32" i="28" s="1"/>
  <c r="P14" i="28"/>
  <c r="T36" i="29"/>
  <c r="R36" i="29"/>
  <c r="S36" i="29"/>
  <c r="Q36" i="29"/>
  <c r="T32" i="29"/>
  <c r="R32" i="29"/>
  <c r="S32" i="29"/>
  <c r="Q32" i="29"/>
  <c r="T14" i="29"/>
  <c r="R14" i="29"/>
  <c r="S14" i="29"/>
  <c r="Q14" i="29"/>
  <c r="T34" i="29"/>
  <c r="R34" i="29"/>
  <c r="S34" i="29"/>
  <c r="Q34" i="29"/>
  <c r="T16" i="29"/>
  <c r="R16" i="29"/>
  <c r="S16" i="29"/>
  <c r="Q16" i="29"/>
  <c r="T12" i="29"/>
  <c r="R12" i="29"/>
  <c r="S12" i="29"/>
  <c r="Q12" i="29"/>
  <c r="S26" i="29"/>
  <c r="Q26" i="29"/>
  <c r="T26" i="29"/>
  <c r="R26" i="29"/>
  <c r="S24" i="29"/>
  <c r="Q24" i="29"/>
  <c r="T24" i="29"/>
  <c r="R24" i="29"/>
  <c r="S22" i="29"/>
  <c r="Q22" i="29"/>
  <c r="T22" i="29"/>
  <c r="R22" i="29"/>
  <c r="N14" i="28"/>
  <c r="S14" i="28" s="1"/>
  <c r="R34" i="28"/>
  <c r="S34" i="28"/>
  <c r="Q34" i="28"/>
  <c r="S36" i="28"/>
  <c r="Q36" i="28"/>
  <c r="R36" i="28"/>
  <c r="T36" i="28" s="1"/>
  <c r="S32" i="28"/>
  <c r="S26" i="28"/>
  <c r="Q26" i="28"/>
  <c r="R26" i="28"/>
  <c r="T26" i="28" s="1"/>
  <c r="R12" i="28"/>
  <c r="T12" i="28" s="1"/>
  <c r="S12" i="28"/>
  <c r="Q12" i="28"/>
  <c r="R16" i="28"/>
  <c r="S16" i="28"/>
  <c r="Q16" i="28"/>
  <c r="S24" i="28"/>
  <c r="Q24" i="28"/>
  <c r="R24" i="28"/>
  <c r="T24" i="28" s="1"/>
  <c r="V24" i="28" s="1"/>
  <c r="R22" i="28"/>
  <c r="T22" i="28" s="1"/>
  <c r="S22" i="28"/>
  <c r="Q22" i="28"/>
  <c r="Q14" i="28" l="1"/>
  <c r="R14" i="28"/>
  <c r="T14" i="28" s="1"/>
  <c r="R32" i="28"/>
  <c r="T32" i="28" s="1"/>
  <c r="V32" i="28" s="1"/>
  <c r="T34" i="28"/>
  <c r="V34" i="28" s="1"/>
  <c r="V36" i="28"/>
  <c r="V22" i="28"/>
  <c r="U22" i="28" s="1"/>
  <c r="V26" i="28"/>
  <c r="V12" i="28"/>
  <c r="V14" i="28"/>
  <c r="U14" i="28" s="1"/>
  <c r="T16" i="28"/>
  <c r="V16" i="28" s="1"/>
  <c r="U32" i="28" l="1"/>
  <c r="U34" i="28"/>
  <c r="U36" i="28"/>
  <c r="U26" i="28"/>
  <c r="U24" i="28"/>
  <c r="U16" i="28"/>
  <c r="U12" i="28"/>
</calcChain>
</file>

<file path=xl/sharedStrings.xml><?xml version="1.0" encoding="utf-8"?>
<sst xmlns="http://schemas.openxmlformats.org/spreadsheetml/2006/main" count="261" uniqueCount="142">
  <si>
    <t>得点</t>
  </si>
  <si>
    <t>１ 大会期日</t>
  </si>
  <si>
    <t>　　　　　　　　 　</t>
  </si>
  <si>
    <t>２ 目　　的</t>
  </si>
  <si>
    <t>　　</t>
    <phoneticPr fontId="5"/>
  </si>
  <si>
    <t>３ 参加資格</t>
  </si>
  <si>
    <t>４ 試合方法</t>
  </si>
  <si>
    <t>◆Ｕ－９</t>
    <phoneticPr fontId="5"/>
  </si>
  <si>
    <t>　　　　　　　　　</t>
  </si>
  <si>
    <t>　　　　　　　　　　</t>
  </si>
  <si>
    <t>試合登録人数及び交代人数に制限を設けず、自由交代とする。</t>
    <phoneticPr fontId="5"/>
  </si>
  <si>
    <t>５ 細　　則</t>
  </si>
  <si>
    <t>１）退場及び累積２枚の警告により、次の１試合に出場できない。</t>
    <phoneticPr fontId="5"/>
  </si>
  <si>
    <t>２）試合球は公認４号球とし、各チーム持ち寄りとする。</t>
  </si>
  <si>
    <t>３）ベンチには、原則として代表者、監督、コーチの４名及び選手が入ることが出来る。ベンチ外からのコーチング又は類似する指示も禁止とする。</t>
  </si>
  <si>
    <t>５）今大会は選手だけでなく、指導者、審判、応援マナーなどの向上を目的とするため、経験の浅い審判員の補助やベンチ入り指導者の資格の有無、その他についても各会場責任者により認められると判断された時は、その試合に限り有効とする。（中学生審判員も可とする。服装は見分けがつくもので良い）</t>
  </si>
  <si>
    <t>３～１年生での出場とする。</t>
    <phoneticPr fontId="2"/>
  </si>
  <si>
    <t>３年生以下の選手、審判員、指導者、応援者の試合運営上の基本的なルールの習得とマナーの向上を目的とする。</t>
    <phoneticPr fontId="5"/>
  </si>
  <si>
    <t>ただし、試合開始時は各チーム８人そろわなければ、試合が成立しない。（対戦相手の合意あれば可能とする、また教育リーグなので、他チームから借りても良い事とする。）</t>
    <rPh sb="34" eb="36">
      <t>タイセン</t>
    </rPh>
    <rPh sb="36" eb="38">
      <t>アイテ</t>
    </rPh>
    <rPh sb="39" eb="41">
      <t>ゴウイ</t>
    </rPh>
    <rPh sb="44" eb="46">
      <t>カノウ</t>
    </rPh>
    <rPh sb="52" eb="54">
      <t>キョウイク</t>
    </rPh>
    <rPh sb="61" eb="62">
      <t>ホカ</t>
    </rPh>
    <rPh sb="67" eb="68">
      <t>カ</t>
    </rPh>
    <rPh sb="71" eb="72">
      <t>ヨ</t>
    </rPh>
    <rPh sb="73" eb="74">
      <t>コト</t>
    </rPh>
    <phoneticPr fontId="5"/>
  </si>
  <si>
    <t>４）会場責任者は、試合結果を作成し速やかに伊豆地区理事及び全チームにLINEにて報告する。</t>
    <phoneticPr fontId="2"/>
  </si>
  <si>
    <t>少年用５ｍゴール、少年用ピッチ６８ｍ×５０ｍ　</t>
    <phoneticPr fontId="2"/>
  </si>
  <si>
    <t>６）審判は２人審とする。なお、教育（審判育成）の為、副審をつける事は可能とする。</t>
    <rPh sb="2" eb="4">
      <t>シンパン</t>
    </rPh>
    <rPh sb="6" eb="7">
      <t>ニン</t>
    </rPh>
    <rPh sb="7" eb="8">
      <t>シン</t>
    </rPh>
    <rPh sb="15" eb="17">
      <t>キョウイク</t>
    </rPh>
    <rPh sb="18" eb="20">
      <t>シンパン</t>
    </rPh>
    <rPh sb="20" eb="22">
      <t>イクセイ</t>
    </rPh>
    <rPh sb="24" eb="25">
      <t>タメ</t>
    </rPh>
    <rPh sb="26" eb="28">
      <t>フクシン</t>
    </rPh>
    <rPh sb="32" eb="33">
      <t>コト</t>
    </rPh>
    <rPh sb="34" eb="36">
      <t>カノウ</t>
    </rPh>
    <phoneticPr fontId="5"/>
  </si>
  <si>
    <t>１）ワンデイの１日開催。</t>
    <rPh sb="8" eb="9">
      <t>ヒ</t>
    </rPh>
    <rPh sb="9" eb="11">
      <t>カイサイ</t>
    </rPh>
    <phoneticPr fontId="5"/>
  </si>
  <si>
    <t>③</t>
    <phoneticPr fontId="2"/>
  </si>
  <si>
    <t>④</t>
    <phoneticPr fontId="2"/>
  </si>
  <si>
    <t>①</t>
    <phoneticPr fontId="2"/>
  </si>
  <si>
    <t>⑧</t>
    <phoneticPr fontId="2"/>
  </si>
  <si>
    <t>10-3-10</t>
    <phoneticPr fontId="2"/>
  </si>
  <si>
    <t>補助審</t>
    <rPh sb="0" eb="2">
      <t>ホジョ</t>
    </rPh>
    <rPh sb="2" eb="3">
      <t>シン</t>
    </rPh>
    <phoneticPr fontId="2"/>
  </si>
  <si>
    <t>２３分（１０－３－１０）</t>
    <phoneticPr fontId="2"/>
  </si>
  <si>
    <t>２）試合時間・ゴール（ピッチ）サイズ</t>
    <phoneticPr fontId="2"/>
  </si>
  <si>
    <t>４）ベンチ入り人数・交代制限</t>
    <phoneticPr fontId="5"/>
  </si>
  <si>
    <t>①勝点（勝３ 分１ 負０） ②当該対戦成績　③得失点差　④総得点　⑤抽選　とする。</t>
    <rPh sb="15" eb="17">
      <t>トウガイ</t>
    </rPh>
    <rPh sb="17" eb="19">
      <t>タイセン</t>
    </rPh>
    <rPh sb="19" eb="21">
      <t>セイセキ</t>
    </rPh>
    <rPh sb="34" eb="36">
      <t>チュウセン</t>
    </rPh>
    <phoneticPr fontId="5"/>
  </si>
  <si>
    <t>３）順位の付け方</t>
    <rPh sb="2" eb="4">
      <t>ジュンイ</t>
    </rPh>
    <rPh sb="5" eb="6">
      <t>ツ</t>
    </rPh>
    <rPh sb="7" eb="8">
      <t>カタ</t>
    </rPh>
    <phoneticPr fontId="2"/>
  </si>
  <si>
    <t>（財）静岡県サッカー協会に登録したチームの選手とその予定選手。</t>
    <rPh sb="26" eb="28">
      <t>ヨテイ</t>
    </rPh>
    <rPh sb="28" eb="30">
      <t>センシュ</t>
    </rPh>
    <phoneticPr fontId="5"/>
  </si>
  <si>
    <t>会場準備：第一試合チーム</t>
    <rPh sb="0" eb="2">
      <t>カイジョウ</t>
    </rPh>
    <rPh sb="2" eb="4">
      <t>ジュンビ</t>
    </rPh>
    <rPh sb="5" eb="7">
      <t>ダイイチ</t>
    </rPh>
    <rPh sb="7" eb="9">
      <t>シアイ</t>
    </rPh>
    <phoneticPr fontId="14"/>
  </si>
  <si>
    <t>会場片付：最終試合チーム</t>
    <rPh sb="0" eb="2">
      <t>カイジョウ</t>
    </rPh>
    <rPh sb="2" eb="4">
      <t>カタヅ</t>
    </rPh>
    <rPh sb="5" eb="7">
      <t>サイシュウ</t>
    </rPh>
    <rPh sb="7" eb="9">
      <t>シアイ</t>
    </rPh>
    <phoneticPr fontId="14"/>
  </si>
  <si>
    <t>＊試合時間、組み合わせ等協議により変更できる</t>
    <phoneticPr fontId="2"/>
  </si>
  <si>
    <t>Aブロック</t>
    <phoneticPr fontId="2"/>
  </si>
  <si>
    <t>勝</t>
    <rPh sb="0" eb="1">
      <t>カチ</t>
    </rPh>
    <phoneticPr fontId="2"/>
  </si>
  <si>
    <t>分</t>
    <rPh sb="0" eb="1">
      <t>ワ</t>
    </rPh>
    <phoneticPr fontId="2"/>
  </si>
  <si>
    <t>負</t>
    <rPh sb="0" eb="1">
      <t>マ</t>
    </rPh>
    <phoneticPr fontId="2"/>
  </si>
  <si>
    <t>勝点</t>
    <rPh sb="0" eb="1">
      <t>カチ</t>
    </rPh>
    <rPh sb="1" eb="2">
      <t>テン</t>
    </rPh>
    <phoneticPr fontId="2"/>
  </si>
  <si>
    <t>失点</t>
    <rPh sb="0" eb="2">
      <t>シッテン</t>
    </rPh>
    <phoneticPr fontId="2"/>
  </si>
  <si>
    <t>得失点</t>
    <rPh sb="0" eb="1">
      <t>トク</t>
    </rPh>
    <rPh sb="1" eb="2">
      <t>ウシナ</t>
    </rPh>
    <rPh sb="2" eb="3">
      <t>テン</t>
    </rPh>
    <phoneticPr fontId="2"/>
  </si>
  <si>
    <t>順位</t>
    <rPh sb="0" eb="2">
      <t>ジュンイ</t>
    </rPh>
    <phoneticPr fontId="2"/>
  </si>
  <si>
    <t>－</t>
    <phoneticPr fontId="2"/>
  </si>
  <si>
    <t>Bブロック</t>
    <phoneticPr fontId="2"/>
  </si>
  <si>
    <t>－</t>
    <phoneticPr fontId="2"/>
  </si>
  <si>
    <t>－</t>
    <phoneticPr fontId="2"/>
  </si>
  <si>
    <t>Cブロック</t>
    <phoneticPr fontId="2"/>
  </si>
  <si>
    <t>P（</t>
    <phoneticPr fontId="2"/>
  </si>
  <si>
    <t>試合時間</t>
    <rPh sb="0" eb="2">
      <t>シアイ</t>
    </rPh>
    <rPh sb="2" eb="4">
      <t>ジカン</t>
    </rPh>
    <phoneticPr fontId="2"/>
  </si>
  <si>
    <t>対戦</t>
    <rPh sb="0" eb="2">
      <t>タイセン</t>
    </rPh>
    <phoneticPr fontId="2"/>
  </si>
  <si>
    <t>主審</t>
    <rPh sb="0" eb="2">
      <t>シュシン</t>
    </rPh>
    <phoneticPr fontId="2"/>
  </si>
  <si>
    <t>C</t>
    <phoneticPr fontId="14"/>
  </si>
  <si>
    <t>①手前</t>
    <rPh sb="1" eb="3">
      <t>テマエ</t>
    </rPh>
    <phoneticPr fontId="2"/>
  </si>
  <si>
    <t>－</t>
    <phoneticPr fontId="2"/>
  </si>
  <si>
    <t>B</t>
    <phoneticPr fontId="14"/>
  </si>
  <si>
    <t>①奥</t>
    <rPh sb="1" eb="2">
      <t>オク</t>
    </rPh>
    <phoneticPr fontId="2"/>
  </si>
  <si>
    <t>－</t>
    <phoneticPr fontId="2"/>
  </si>
  <si>
    <t>A</t>
    <phoneticPr fontId="14"/>
  </si>
  <si>
    <t>②手前</t>
    <rPh sb="1" eb="3">
      <t>テマエ</t>
    </rPh>
    <phoneticPr fontId="2"/>
  </si>
  <si>
    <t>－</t>
    <phoneticPr fontId="2"/>
  </si>
  <si>
    <t>C</t>
    <phoneticPr fontId="14"/>
  </si>
  <si>
    <t>③手前</t>
    <rPh sb="1" eb="3">
      <t>テマエ</t>
    </rPh>
    <phoneticPr fontId="2"/>
  </si>
  <si>
    <t>B</t>
    <phoneticPr fontId="14"/>
  </si>
  <si>
    <t>③奥</t>
    <rPh sb="1" eb="2">
      <t>オク</t>
    </rPh>
    <phoneticPr fontId="2"/>
  </si>
  <si>
    <t>A</t>
    <phoneticPr fontId="14"/>
  </si>
  <si>
    <t>④手前</t>
    <rPh sb="1" eb="3">
      <t>テマエ</t>
    </rPh>
    <phoneticPr fontId="2"/>
  </si>
  <si>
    <t>⑤手前</t>
    <rPh sb="1" eb="3">
      <t>テマエ</t>
    </rPh>
    <phoneticPr fontId="2"/>
  </si>
  <si>
    <t>⑤奥</t>
    <rPh sb="1" eb="2">
      <t>オク</t>
    </rPh>
    <phoneticPr fontId="2"/>
  </si>
  <si>
    <t>⑥手前</t>
    <rPh sb="1" eb="3">
      <t>テマエ</t>
    </rPh>
    <phoneticPr fontId="2"/>
  </si>
  <si>
    <t>　　２０２５年度　伊豆地区　Ｕ－９教育リーグ　大会要項</t>
    <phoneticPr fontId="5"/>
  </si>
  <si>
    <t>２０２５年１月１１日　日曜　（姫の沢G)</t>
    <rPh sb="9" eb="10">
      <t>ヒ</t>
    </rPh>
    <rPh sb="11" eb="13">
      <t>ニチヨウ</t>
    </rPh>
    <rPh sb="15" eb="16">
      <t>ヒメ</t>
    </rPh>
    <rPh sb="17" eb="18">
      <t>サワ</t>
    </rPh>
    <phoneticPr fontId="5"/>
  </si>
  <si>
    <t>９チームを３チーム・３ブロックに分け、リーグ戦の予選行い、それぞれの順位で決定戦を行う</t>
    <rPh sb="16" eb="17">
      <t>ワ</t>
    </rPh>
    <rPh sb="22" eb="23">
      <t>セン</t>
    </rPh>
    <rPh sb="24" eb="26">
      <t>ヨセン</t>
    </rPh>
    <rPh sb="26" eb="27">
      <t>オコナ</t>
    </rPh>
    <rPh sb="34" eb="36">
      <t>ジュンイ</t>
    </rPh>
    <rPh sb="37" eb="39">
      <t>ケッテイ</t>
    </rPh>
    <rPh sb="39" eb="40">
      <t>セン</t>
    </rPh>
    <rPh sb="41" eb="42">
      <t>オコナ</t>
    </rPh>
    <phoneticPr fontId="2"/>
  </si>
  <si>
    <t>日付：2026年1月11日（日）　9：30～16：00</t>
    <rPh sb="0" eb="2">
      <t>ヒヅケ</t>
    </rPh>
    <rPh sb="7" eb="8">
      <t>ネン</t>
    </rPh>
    <rPh sb="9" eb="10">
      <t>ツキ</t>
    </rPh>
    <rPh sb="12" eb="13">
      <t>ヒ</t>
    </rPh>
    <rPh sb="14" eb="15">
      <t>ヒ</t>
    </rPh>
    <phoneticPr fontId="14"/>
  </si>
  <si>
    <t>会場：熱海市姫の沢G</t>
    <rPh sb="0" eb="2">
      <t>カイジョウ</t>
    </rPh>
    <rPh sb="3" eb="5">
      <t>アタミ</t>
    </rPh>
    <rPh sb="5" eb="6">
      <t>シ</t>
    </rPh>
    <rPh sb="6" eb="7">
      <t>ヒメ</t>
    </rPh>
    <rPh sb="8" eb="9">
      <t>サワ</t>
    </rPh>
    <phoneticPr fontId="14"/>
  </si>
  <si>
    <t>運営：キッズ委員会+本部</t>
    <rPh sb="0" eb="2">
      <t>ウンエイ</t>
    </rPh>
    <rPh sb="6" eb="9">
      <t>イインカイ</t>
    </rPh>
    <rPh sb="10" eb="12">
      <t>ホンブ</t>
    </rPh>
    <phoneticPr fontId="14"/>
  </si>
  <si>
    <t>10-3-10</t>
    <phoneticPr fontId="2"/>
  </si>
  <si>
    <t>⑤</t>
    <phoneticPr fontId="2"/>
  </si>
  <si>
    <t>⑨</t>
    <phoneticPr fontId="2"/>
  </si>
  <si>
    <t>予選</t>
    <rPh sb="0" eb="2">
      <t>ヨセン</t>
    </rPh>
    <phoneticPr fontId="2"/>
  </si>
  <si>
    <t>➁</t>
    <phoneticPr fontId="2"/>
  </si>
  <si>
    <t>⑥</t>
    <phoneticPr fontId="2"/>
  </si>
  <si>
    <t>⑦</t>
    <phoneticPr fontId="2"/>
  </si>
  <si>
    <t>9：15～9：40</t>
    <phoneticPr fontId="14"/>
  </si>
  <si>
    <t>9：15～9：40</t>
    <phoneticPr fontId="14"/>
  </si>
  <si>
    <t>9：45～10：10</t>
    <phoneticPr fontId="2"/>
  </si>
  <si>
    <t>10：15～10：40</t>
    <phoneticPr fontId="14"/>
  </si>
  <si>
    <t>10：15～10：40</t>
    <phoneticPr fontId="14"/>
  </si>
  <si>
    <t>10：45～11：10</t>
    <phoneticPr fontId="2"/>
  </si>
  <si>
    <t>11：15～11：40</t>
    <phoneticPr fontId="14"/>
  </si>
  <si>
    <t>11：15～11：40</t>
    <phoneticPr fontId="14"/>
  </si>
  <si>
    <t>11：45～12：10</t>
    <phoneticPr fontId="14"/>
  </si>
  <si>
    <t>２０２５年度　伊豆地区　Ｕ-9教育リーグ 　予選</t>
    <rPh sb="15" eb="17">
      <t>キョウイク</t>
    </rPh>
    <rPh sb="22" eb="24">
      <t>ヨセン</t>
    </rPh>
    <phoneticPr fontId="2"/>
  </si>
  <si>
    <t>２０２５年度　伊豆地区　Ｕ-9教育リーグ 　順位決定</t>
    <rPh sb="15" eb="17">
      <t>キョウイク</t>
    </rPh>
    <rPh sb="22" eb="24">
      <t>ジュンイ</t>
    </rPh>
    <rPh sb="24" eb="26">
      <t>ケッテイ</t>
    </rPh>
    <phoneticPr fontId="2"/>
  </si>
  <si>
    <t>上位ブロック</t>
    <rPh sb="0" eb="2">
      <t>ジョウイ</t>
    </rPh>
    <phoneticPr fontId="2"/>
  </si>
  <si>
    <t>中位ブロック</t>
    <rPh sb="0" eb="2">
      <t>チュウイ</t>
    </rPh>
    <phoneticPr fontId="2"/>
  </si>
  <si>
    <t>下位ブロック</t>
    <rPh sb="0" eb="2">
      <t>カイ</t>
    </rPh>
    <phoneticPr fontId="2"/>
  </si>
  <si>
    <t>A1位</t>
    <rPh sb="2" eb="3">
      <t>イ</t>
    </rPh>
    <phoneticPr fontId="2"/>
  </si>
  <si>
    <t>B1位</t>
    <rPh sb="2" eb="3">
      <t>イ</t>
    </rPh>
    <phoneticPr fontId="2"/>
  </si>
  <si>
    <t>C1位</t>
    <rPh sb="2" eb="3">
      <t>イ</t>
    </rPh>
    <phoneticPr fontId="2"/>
  </si>
  <si>
    <t>B2位</t>
    <rPh sb="2" eb="3">
      <t>イ</t>
    </rPh>
    <phoneticPr fontId="2"/>
  </si>
  <si>
    <t>C2位</t>
    <rPh sb="2" eb="3">
      <t>イ</t>
    </rPh>
    <phoneticPr fontId="2"/>
  </si>
  <si>
    <t>A2位</t>
    <rPh sb="2" eb="3">
      <t>イ</t>
    </rPh>
    <phoneticPr fontId="2"/>
  </si>
  <si>
    <t>C3位</t>
    <rPh sb="2" eb="3">
      <t>イ</t>
    </rPh>
    <phoneticPr fontId="2"/>
  </si>
  <si>
    <t>A3位</t>
    <rPh sb="2" eb="3">
      <t>イ</t>
    </rPh>
    <phoneticPr fontId="2"/>
  </si>
  <si>
    <t>B3位</t>
    <rPh sb="2" eb="3">
      <t>イ</t>
    </rPh>
    <phoneticPr fontId="2"/>
  </si>
  <si>
    <t>下位</t>
    <rPh sb="0" eb="2">
      <t>カイ</t>
    </rPh>
    <phoneticPr fontId="14"/>
  </si>
  <si>
    <t>中位</t>
    <rPh sb="0" eb="2">
      <t>チュウイ</t>
    </rPh>
    <phoneticPr fontId="14"/>
  </si>
  <si>
    <t>上位</t>
    <rPh sb="0" eb="2">
      <t>ジョウイ</t>
    </rPh>
    <phoneticPr fontId="14"/>
  </si>
  <si>
    <t>12：45～13：10</t>
    <phoneticPr fontId="14"/>
  </si>
  <si>
    <t>12：45～13：10</t>
    <phoneticPr fontId="14"/>
  </si>
  <si>
    <t>13：15～13：40</t>
    <phoneticPr fontId="2"/>
  </si>
  <si>
    <t>13：45～14：10</t>
    <phoneticPr fontId="14"/>
  </si>
  <si>
    <t>13：45～14：10</t>
    <phoneticPr fontId="14"/>
  </si>
  <si>
    <t>14：15～14：40</t>
    <phoneticPr fontId="2"/>
  </si>
  <si>
    <t>14：45～15：10</t>
    <phoneticPr fontId="14"/>
  </si>
  <si>
    <t>15：15～15：40</t>
    <phoneticPr fontId="14"/>
  </si>
  <si>
    <t>⑦手前</t>
    <rPh sb="1" eb="3">
      <t>テマエ</t>
    </rPh>
    <phoneticPr fontId="2"/>
  </si>
  <si>
    <t>⑦奥</t>
    <rPh sb="1" eb="2">
      <t>オク</t>
    </rPh>
    <phoneticPr fontId="2"/>
  </si>
  <si>
    <t>⑧手前</t>
    <rPh sb="1" eb="3">
      <t>テマエ</t>
    </rPh>
    <phoneticPr fontId="2"/>
  </si>
  <si>
    <t>⑨手前</t>
    <rPh sb="1" eb="3">
      <t>テマエ</t>
    </rPh>
    <phoneticPr fontId="2"/>
  </si>
  <si>
    <t>⑨奥</t>
    <rPh sb="1" eb="2">
      <t>オク</t>
    </rPh>
    <phoneticPr fontId="2"/>
  </si>
  <si>
    <t>⑩手前</t>
    <rPh sb="1" eb="3">
      <t>テマエ</t>
    </rPh>
    <phoneticPr fontId="2"/>
  </si>
  <si>
    <t>⑪手前</t>
    <rPh sb="1" eb="3">
      <t>テマエ</t>
    </rPh>
    <phoneticPr fontId="2"/>
  </si>
  <si>
    <t>⑪奥</t>
    <rPh sb="1" eb="2">
      <t>オク</t>
    </rPh>
    <phoneticPr fontId="2"/>
  </si>
  <si>
    <t>⑫手前</t>
    <rPh sb="1" eb="3">
      <t>テマエ</t>
    </rPh>
    <phoneticPr fontId="2"/>
  </si>
  <si>
    <r>
      <t>７）会場費は、伊豆地区会計より出す。</t>
    </r>
    <r>
      <rPr>
        <b/>
        <sz val="10.5"/>
        <color rgb="FFFF0000"/>
        <rFont val="ＭＳ ゴシック"/>
        <family val="3"/>
        <charset val="128"/>
      </rPr>
      <t>台数は８台/チームとする。</t>
    </r>
    <rPh sb="2" eb="5">
      <t>カイジョウヒ</t>
    </rPh>
    <rPh sb="7" eb="9">
      <t>イズ</t>
    </rPh>
    <rPh sb="9" eb="11">
      <t>チク</t>
    </rPh>
    <rPh sb="11" eb="13">
      <t>カイケイ</t>
    </rPh>
    <rPh sb="15" eb="16">
      <t>ダ</t>
    </rPh>
    <rPh sb="18" eb="20">
      <t>ダイスウ</t>
    </rPh>
    <rPh sb="22" eb="23">
      <t>ダイ</t>
    </rPh>
    <phoneticPr fontId="2"/>
  </si>
  <si>
    <t>９）この大会要項に定めなき事項及び要項に反する行為があった場合は、伊豆地区会議や役員にてその取り扱いを協議の上決定する。</t>
    <rPh sb="36" eb="37">
      <t>ク</t>
    </rPh>
    <rPh sb="40" eb="42">
      <t>ヤクイン</t>
    </rPh>
    <phoneticPr fontId="2"/>
  </si>
  <si>
    <t>８）参加チーム：FC函南、長岡、SANlaIZUFC、MareFC、FCITO×3、大仁ネクサス、SS伊豆の9チーム</t>
    <rPh sb="2" eb="4">
      <t>サンカ</t>
    </rPh>
    <rPh sb="10" eb="12">
      <t>カンナミ</t>
    </rPh>
    <rPh sb="13" eb="15">
      <t>ナガオカ</t>
    </rPh>
    <rPh sb="42" eb="44">
      <t>オオヒト</t>
    </rPh>
    <rPh sb="51" eb="53">
      <t>イズ</t>
    </rPh>
    <phoneticPr fontId="2"/>
  </si>
  <si>
    <t>日付：2026年1月11日（日）　9：15～16：00</t>
    <rPh sb="0" eb="2">
      <t>ヒヅケ</t>
    </rPh>
    <rPh sb="7" eb="8">
      <t>ネン</t>
    </rPh>
    <rPh sb="9" eb="10">
      <t>ツキ</t>
    </rPh>
    <rPh sb="12" eb="13">
      <t>ヒ</t>
    </rPh>
    <rPh sb="14" eb="15">
      <t>ヒ</t>
    </rPh>
    <phoneticPr fontId="14"/>
  </si>
  <si>
    <t>FCITO</t>
    <phoneticPr fontId="2"/>
  </si>
  <si>
    <t>MareFC</t>
    <phoneticPr fontId="2"/>
  </si>
  <si>
    <t>サンライズ</t>
    <phoneticPr fontId="2"/>
  </si>
  <si>
    <t>FC伊東</t>
    <rPh sb="2" eb="4">
      <t>イトウ</t>
    </rPh>
    <phoneticPr fontId="2"/>
  </si>
  <si>
    <t>長岡</t>
    <rPh sb="0" eb="2">
      <t>ナガオカ</t>
    </rPh>
    <phoneticPr fontId="2"/>
  </si>
  <si>
    <t>FC函南</t>
    <rPh sb="2" eb="4">
      <t>カンナミ</t>
    </rPh>
    <phoneticPr fontId="2"/>
  </si>
  <si>
    <t>FCいとう</t>
    <phoneticPr fontId="2"/>
  </si>
  <si>
    <t>SS伊豆</t>
    <rPh sb="2" eb="4">
      <t>イズ</t>
    </rPh>
    <phoneticPr fontId="2"/>
  </si>
  <si>
    <t>大仁ネクサス</t>
    <rPh sb="0" eb="2">
      <t>オオヒト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</si>
</sst>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0.5"/>
      <name val="Century"/>
      <family val="1"/>
    </font>
    <font>
      <b/>
      <sz val="24"/>
      <name val="ＭＳ 明朝"/>
      <family val="1"/>
      <charset val="128"/>
    </font>
    <font>
      <sz val="6"/>
      <name val="ＭＳ Ｐゴシック"/>
      <family val="3"/>
      <charset val="128"/>
    </font>
    <font>
      <sz val="14"/>
      <color theme="1"/>
      <name val="ＭＳ Ｐゴシック"/>
      <family val="3"/>
      <charset val="128"/>
    </font>
    <font>
      <sz val="10.5"/>
      <color theme="1"/>
      <name val="ＭＳ ゴシック"/>
      <family val="3"/>
      <charset val="128"/>
    </font>
    <font>
      <sz val="10.5"/>
      <color rgb="FF000000"/>
      <name val="ＭＳ ゴシック"/>
      <family val="3"/>
      <charset val="128"/>
    </font>
    <font>
      <sz val="11"/>
      <color theme="1"/>
      <name val="ＭＳ Ｐゴシック"/>
      <family val="3"/>
      <charset val="128"/>
      <scheme val="minor"/>
    </font>
    <font>
      <b/>
      <sz val="10.5"/>
      <color rgb="FFFF0000"/>
      <name val="ＭＳ ゴシック"/>
      <family val="3"/>
      <charset val="128"/>
    </font>
    <font>
      <sz val="12"/>
      <name val="ＭＳ Ｐゴシック"/>
      <family val="3"/>
      <charset val="128"/>
    </font>
    <font>
      <b/>
      <sz val="16"/>
      <name val="ＭＳ Ｐゴシック"/>
      <family val="3"/>
      <charset val="128"/>
    </font>
    <font>
      <b/>
      <sz val="14"/>
      <name val="ＭＳ Ｐゴシック"/>
      <family val="3"/>
      <charset val="128"/>
    </font>
    <font>
      <sz val="6"/>
      <name val="ＭＳ Ｐゴシック"/>
      <family val="2"/>
      <charset val="128"/>
      <scheme val="minor"/>
    </font>
    <font>
      <sz val="14"/>
      <name val="ＭＳ Ｐゴシック"/>
      <family val="3"/>
      <charset val="128"/>
    </font>
    <font>
      <sz val="12"/>
      <color indexed="10"/>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2"/>
      <color indexed="9"/>
      <name val="ＭＳ Ｐゴシック"/>
      <family val="3"/>
      <charset val="128"/>
    </font>
    <font>
      <sz val="11"/>
      <color rgb="FFFF0000"/>
      <name val="ＭＳ Ｐゴシック"/>
      <family val="3"/>
      <charset val="128"/>
    </font>
    <font>
      <b/>
      <sz val="12"/>
      <color rgb="FFFF0000"/>
      <name val="ＭＳ Ｐゴシック"/>
      <family val="3"/>
      <charset val="128"/>
    </font>
    <font>
      <sz val="10.5"/>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tint="0.59999389629810485"/>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right/>
      <top style="thin">
        <color indexed="64"/>
      </top>
      <bottom/>
      <diagonal style="thin">
        <color indexed="64"/>
      </diagonal>
    </border>
    <border diagonalDown="1">
      <left/>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right/>
      <top/>
      <bottom/>
      <diagonal style="thin">
        <color indexed="64"/>
      </diagonal>
    </border>
    <border diagonalDown="1">
      <left/>
      <right style="thin">
        <color indexed="64"/>
      </right>
      <top/>
      <bottom/>
      <diagonal style="thin">
        <color indexed="64"/>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cellStyleXfs>
  <cellXfs count="269">
    <xf numFmtId="0" fontId="0" fillId="0" borderId="0" xfId="0">
      <alignment vertical="center"/>
    </xf>
    <xf numFmtId="0" fontId="3"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justify" vertical="center"/>
    </xf>
    <xf numFmtId="0" fontId="8" fillId="0" borderId="0" xfId="0" applyFont="1" applyAlignment="1">
      <alignment horizontal="justify"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wrapText="1"/>
    </xf>
    <xf numFmtId="0" fontId="11" fillId="0" borderId="0" xfId="0"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5" fillId="0" borderId="0" xfId="0" applyFont="1" applyProtection="1">
      <alignment vertical="center"/>
      <protection locked="0"/>
    </xf>
    <xf numFmtId="0" fontId="11" fillId="0" borderId="0" xfId="6" applyFont="1" applyAlignment="1">
      <alignment vertical="center"/>
    </xf>
    <xf numFmtId="0" fontId="16" fillId="0" borderId="0" xfId="0" applyFont="1" applyAlignment="1" applyProtection="1">
      <alignment horizontal="right" vertical="center"/>
      <protection locked="0"/>
    </xf>
    <xf numFmtId="0" fontId="11" fillId="0" borderId="0" xfId="0" applyFont="1" applyAlignment="1" applyProtection="1">
      <alignment horizontal="center"/>
      <protection locked="0"/>
    </xf>
    <xf numFmtId="0" fontId="11" fillId="0" borderId="0" xfId="0" applyFont="1" applyAlignment="1" applyProtection="1">
      <alignment horizontal="right"/>
      <protection locked="0"/>
    </xf>
    <xf numFmtId="49" fontId="11" fillId="0" borderId="0" xfId="0" applyNumberFormat="1" applyFont="1" applyAlignment="1" applyProtection="1">
      <alignment horizontal="right" vertical="center"/>
      <protection locked="0"/>
    </xf>
    <xf numFmtId="0" fontId="17" fillId="0" borderId="0" xfId="1" applyFont="1">
      <alignment vertical="center"/>
    </xf>
    <xf numFmtId="0" fontId="1" fillId="0" borderId="0" xfId="1">
      <alignment vertical="center"/>
    </xf>
    <xf numFmtId="0" fontId="11" fillId="0" borderId="46" xfId="0" applyFont="1" applyBorder="1" applyProtection="1">
      <alignment vertical="center"/>
      <protection locked="0"/>
    </xf>
    <xf numFmtId="0" fontId="11" fillId="2" borderId="0" xfId="0" applyFont="1" applyFill="1" applyProtection="1">
      <alignment vertical="center"/>
      <protection locked="0"/>
    </xf>
    <xf numFmtId="0" fontId="17" fillId="2" borderId="0" xfId="1" applyFont="1" applyFill="1">
      <alignment vertical="center"/>
    </xf>
    <xf numFmtId="0" fontId="1" fillId="2" borderId="0" xfId="1" applyFill="1">
      <alignment vertical="center"/>
    </xf>
    <xf numFmtId="0" fontId="0" fillId="0" borderId="0" xfId="1" applyFont="1">
      <alignment vertical="center"/>
    </xf>
    <xf numFmtId="0" fontId="21" fillId="0" borderId="7" xfId="0" applyFont="1" applyBorder="1" applyProtection="1">
      <alignment vertical="center"/>
      <protection hidden="1"/>
    </xf>
    <xf numFmtId="0" fontId="11" fillId="0" borderId="0" xfId="0" applyFont="1" applyAlignment="1" applyProtection="1">
      <alignment horizontal="center"/>
      <protection hidden="1"/>
    </xf>
    <xf numFmtId="0" fontId="11" fillId="0" borderId="4" xfId="0" applyFont="1" applyBorder="1" applyProtection="1">
      <alignment vertical="center"/>
      <protection hidden="1"/>
    </xf>
    <xf numFmtId="0" fontId="11" fillId="0" borderId="0" xfId="0" applyFont="1" applyProtection="1">
      <alignment vertical="center"/>
      <protection hidden="1"/>
    </xf>
    <xf numFmtId="56" fontId="11" fillId="0" borderId="0" xfId="0" applyNumberFormat="1" applyFont="1" applyProtection="1">
      <alignment vertical="center"/>
      <protection locked="0"/>
    </xf>
    <xf numFmtId="56" fontId="11" fillId="2" borderId="0" xfId="0" applyNumberFormat="1" applyFont="1" applyFill="1" applyProtection="1">
      <alignment vertical="center"/>
      <protection locked="0"/>
    </xf>
    <xf numFmtId="56" fontId="0" fillId="2" borderId="0" xfId="1" applyNumberFormat="1" applyFont="1" applyFill="1">
      <alignment vertical="center"/>
    </xf>
    <xf numFmtId="56" fontId="1" fillId="2" borderId="0" xfId="1" applyNumberFormat="1" applyFill="1">
      <alignment vertical="center"/>
    </xf>
    <xf numFmtId="0" fontId="11" fillId="0" borderId="1" xfId="0" applyFont="1" applyBorder="1" applyAlignment="1" applyProtection="1">
      <alignment horizontal="center"/>
      <protection hidden="1"/>
    </xf>
    <xf numFmtId="0" fontId="11" fillId="0" borderId="2" xfId="0" applyFont="1" applyBorder="1" applyAlignment="1" applyProtection="1">
      <alignment horizontal="center"/>
      <protection hidden="1"/>
    </xf>
    <xf numFmtId="0" fontId="11" fillId="0" borderId="3" xfId="0" applyFont="1" applyBorder="1" applyAlignment="1" applyProtection="1">
      <alignment horizontal="center"/>
      <protection hidden="1"/>
    </xf>
    <xf numFmtId="0" fontId="0" fillId="2" borderId="0" xfId="1" applyFont="1" applyFill="1">
      <alignment vertical="center"/>
    </xf>
    <xf numFmtId="0" fontId="21" fillId="0" borderId="0" xfId="0" applyFont="1" applyProtection="1">
      <alignment vertical="center"/>
      <protection hidden="1"/>
    </xf>
    <xf numFmtId="0" fontId="21" fillId="0" borderId="4" xfId="0" applyFont="1" applyBorder="1" applyProtection="1">
      <alignment vertical="center"/>
      <protection hidden="1"/>
    </xf>
    <xf numFmtId="0" fontId="11" fillId="3"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1" fillId="3" borderId="3" xfId="0" applyFont="1" applyFill="1" applyBorder="1" applyAlignment="1" applyProtection="1">
      <alignment horizontal="center"/>
      <protection locked="0"/>
    </xf>
    <xf numFmtId="0" fontId="22" fillId="2" borderId="0" xfId="1" applyFont="1" applyFill="1">
      <alignment vertical="center"/>
    </xf>
    <xf numFmtId="0" fontId="11" fillId="0" borderId="30" xfId="0" applyFont="1" applyBorder="1" applyAlignment="1" applyProtection="1">
      <alignment horizontal="center"/>
      <protection hidden="1"/>
    </xf>
    <xf numFmtId="0" fontId="21" fillId="0" borderId="5" xfId="0" applyFont="1" applyBorder="1" applyProtection="1">
      <alignment vertical="center"/>
      <protection hidden="1"/>
    </xf>
    <xf numFmtId="0" fontId="11" fillId="0" borderId="30" xfId="0" applyFont="1" applyBorder="1" applyProtection="1">
      <alignment vertical="center"/>
      <protection hidden="1"/>
    </xf>
    <xf numFmtId="0" fontId="11" fillId="3" borderId="6" xfId="0" applyFont="1" applyFill="1" applyBorder="1" applyAlignment="1" applyProtection="1">
      <alignment horizontal="center"/>
      <protection locked="0"/>
    </xf>
    <xf numFmtId="0" fontId="11" fillId="0" borderId="6" xfId="0" applyFont="1" applyBorder="1" applyAlignment="1" applyProtection="1">
      <alignment horizontal="center"/>
      <protection locked="0"/>
    </xf>
    <xf numFmtId="0" fontId="11" fillId="3" borderId="8" xfId="0" applyFont="1" applyFill="1" applyBorder="1" applyAlignment="1" applyProtection="1">
      <alignment horizontal="center"/>
      <protection locked="0"/>
    </xf>
    <xf numFmtId="0" fontId="20" fillId="0" borderId="0" xfId="0" applyFont="1" applyProtection="1">
      <alignment vertical="center"/>
      <protection locked="0"/>
    </xf>
    <xf numFmtId="0" fontId="19" fillId="0" borderId="0" xfId="0" applyFont="1" applyProtection="1">
      <alignment vertical="center"/>
      <protection locked="0"/>
    </xf>
    <xf numFmtId="0" fontId="21" fillId="0" borderId="7" xfId="0" applyFont="1" applyBorder="1" applyAlignment="1" applyProtection="1">
      <alignment horizontal="left" vertical="center"/>
      <protection hidden="1"/>
    </xf>
    <xf numFmtId="0" fontId="23" fillId="0" borderId="0" xfId="0" applyFont="1" applyProtection="1">
      <alignment vertical="center"/>
      <protection locked="0"/>
    </xf>
    <xf numFmtId="0" fontId="11" fillId="0" borderId="3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6" borderId="31" xfId="0" applyFont="1" applyFill="1" applyBorder="1" applyAlignment="1" applyProtection="1">
      <alignment horizontal="center" vertical="center"/>
      <protection locked="0"/>
    </xf>
    <xf numFmtId="0" fontId="11" fillId="0" borderId="38" xfId="0" applyFont="1" applyBorder="1">
      <alignment vertical="center"/>
    </xf>
    <xf numFmtId="0" fontId="11" fillId="0" borderId="12" xfId="0" applyFont="1" applyBorder="1">
      <alignment vertical="center"/>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5" borderId="39" xfId="0" applyFont="1" applyFill="1" applyBorder="1" applyAlignment="1" applyProtection="1">
      <alignment horizontal="center" vertical="center"/>
      <protection locked="0"/>
    </xf>
    <xf numFmtId="0" fontId="11" fillId="0" borderId="28" xfId="0" applyFont="1" applyBorder="1">
      <alignment vertical="center"/>
    </xf>
    <xf numFmtId="0" fontId="11" fillId="0" borderId="10" xfId="0" applyFont="1" applyBorder="1">
      <alignment vertical="center"/>
    </xf>
    <xf numFmtId="0" fontId="11" fillId="0" borderId="10" xfId="0" applyFont="1" applyBorder="1" applyAlignment="1">
      <alignment horizontal="center" vertical="center"/>
    </xf>
    <xf numFmtId="0" fontId="11" fillId="0" borderId="10" xfId="0" applyFont="1" applyBorder="1" applyAlignment="1" applyProtection="1">
      <alignment horizontal="center" vertical="center"/>
      <protection locked="0"/>
    </xf>
    <xf numFmtId="0" fontId="11" fillId="4" borderId="58" xfId="0" applyFont="1" applyFill="1" applyBorder="1" applyAlignment="1" applyProtection="1">
      <alignment horizontal="center" vertical="center"/>
      <protection locked="0"/>
    </xf>
    <xf numFmtId="0" fontId="11" fillId="0" borderId="7"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39" xfId="0" applyFont="1" applyBorder="1" applyAlignment="1" applyProtection="1">
      <alignment horizontal="center" vertical="center"/>
      <protection locked="0"/>
    </xf>
    <xf numFmtId="0" fontId="11" fillId="6" borderId="58" xfId="0" applyFont="1" applyFill="1" applyBorder="1" applyAlignment="1" applyProtection="1">
      <alignment horizontal="center" vertical="center"/>
      <protection locked="0"/>
    </xf>
    <xf numFmtId="0" fontId="11" fillId="5" borderId="54" xfId="0" applyFont="1" applyFill="1" applyBorder="1" applyAlignment="1" applyProtection="1">
      <alignment horizontal="center" vertical="center"/>
      <protection locked="0"/>
    </xf>
    <xf numFmtId="0" fontId="11" fillId="0" borderId="30" xfId="0" applyFont="1" applyBorder="1">
      <alignment vertical="center"/>
    </xf>
    <xf numFmtId="0" fontId="11" fillId="0" borderId="30" xfId="0" applyFont="1" applyBorder="1" applyAlignment="1">
      <alignment horizontal="center" vertical="center"/>
    </xf>
    <xf numFmtId="0" fontId="11" fillId="0" borderId="30" xfId="0" applyFont="1" applyBorder="1" applyAlignment="1" applyProtection="1">
      <alignment horizontal="center" vertical="center"/>
      <protection locked="0"/>
    </xf>
    <xf numFmtId="0" fontId="11" fillId="4" borderId="31" xfId="0" applyFont="1" applyFill="1" applyBorder="1" applyAlignment="1" applyProtection="1">
      <alignment horizontal="center" vertical="center"/>
      <protection locked="0"/>
    </xf>
    <xf numFmtId="0" fontId="24" fillId="0" borderId="0" xfId="0" applyFont="1" applyAlignment="1">
      <alignment horizontal="justify" vertical="center"/>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8" fillId="4" borderId="11" xfId="0" applyFont="1" applyFill="1" applyBorder="1" applyAlignment="1" applyProtection="1">
      <alignment horizontal="center" vertical="center" wrapText="1"/>
      <protection locked="0"/>
    </xf>
    <xf numFmtId="0" fontId="18" fillId="4" borderId="12"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9" fillId="0" borderId="38"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14" xfId="0" applyFont="1" applyBorder="1" applyAlignment="1">
      <alignment horizontal="center" vertical="center" wrapText="1" shrinkToFit="1"/>
    </xf>
    <xf numFmtId="0" fontId="19" fillId="0" borderId="41"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1" fillId="0" borderId="38"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hidden="1"/>
    </xf>
    <xf numFmtId="0" fontId="11" fillId="0" borderId="18" xfId="0" applyFont="1" applyBorder="1" applyAlignment="1" applyProtection="1">
      <alignment horizontal="center" vertical="center"/>
      <protection hidden="1"/>
    </xf>
    <xf numFmtId="0" fontId="11" fillId="0" borderId="49" xfId="0" applyFont="1" applyBorder="1" applyAlignment="1" applyProtection="1">
      <alignment horizontal="center" vertical="center"/>
      <protection hidden="1"/>
    </xf>
    <xf numFmtId="0" fontId="11" fillId="0" borderId="18" xfId="0" applyFont="1" applyBorder="1" applyAlignment="1">
      <alignment horizontal="center" vertical="center"/>
    </xf>
    <xf numFmtId="0" fontId="11" fillId="0" borderId="23" xfId="0" applyFont="1" applyBorder="1" applyAlignment="1" applyProtection="1">
      <alignment horizontal="center" vertical="center"/>
      <protection hidden="1"/>
    </xf>
    <xf numFmtId="0" fontId="11" fillId="0" borderId="22" xfId="0" applyFont="1" applyBorder="1" applyAlignment="1">
      <alignment horizontal="center" vertical="center"/>
    </xf>
    <xf numFmtId="0" fontId="21" fillId="0" borderId="46" xfId="0" applyFont="1" applyBorder="1" applyAlignment="1" applyProtection="1">
      <alignment horizontal="center" vertical="center" shrinkToFit="1"/>
      <protection hidden="1"/>
    </xf>
    <xf numFmtId="0" fontId="20" fillId="0" borderId="36" xfId="0" applyFont="1" applyBorder="1" applyAlignment="1" applyProtection="1">
      <alignment horizontal="center" vertical="center"/>
      <protection locked="0"/>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11" fillId="0" borderId="17" xfId="0" applyFont="1" applyBorder="1" applyAlignment="1">
      <alignment horizontal="center" vertical="center"/>
    </xf>
    <xf numFmtId="0" fontId="1" fillId="0" borderId="0" xfId="1" applyAlignment="1">
      <alignment horizontal="center" vertical="center"/>
    </xf>
    <xf numFmtId="0" fontId="11" fillId="2" borderId="52" xfId="0" applyFont="1" applyFill="1" applyBorder="1" applyAlignment="1" applyProtection="1">
      <alignment horizontal="center" vertical="center" wrapText="1"/>
      <protection locked="0"/>
    </xf>
    <xf numFmtId="0" fontId="11" fillId="2" borderId="30"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7" xfId="0" applyFont="1" applyFill="1" applyBorder="1" applyAlignment="1">
      <alignment horizontal="center" vertical="center"/>
    </xf>
    <xf numFmtId="0" fontId="11" fillId="0" borderId="26"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11" fillId="0" borderId="54" xfId="0" applyFont="1" applyBorder="1" applyAlignment="1">
      <alignment horizontal="center" vertical="center"/>
    </xf>
    <xf numFmtId="0" fontId="11" fillId="0" borderId="9" xfId="0" applyFont="1" applyBorder="1" applyAlignment="1">
      <alignment horizontal="center" vertical="center"/>
    </xf>
    <xf numFmtId="0" fontId="11" fillId="0" borderId="55" xfId="0" applyFont="1" applyBorder="1" applyAlignment="1">
      <alignment horizontal="center" vertical="center"/>
    </xf>
    <xf numFmtId="0" fontId="11" fillId="0" borderId="16" xfId="0" applyFont="1" applyBorder="1" applyAlignment="1">
      <alignment horizontal="center" vertical="center"/>
    </xf>
    <xf numFmtId="0" fontId="11" fillId="0" borderId="24" xfId="0" applyFont="1" applyBorder="1" applyAlignment="1">
      <alignment horizontal="center" vertical="center"/>
    </xf>
    <xf numFmtId="0" fontId="11" fillId="0" borderId="24" xfId="0" applyFont="1" applyBorder="1" applyAlignment="1" applyProtection="1">
      <alignment horizontal="center" vertical="center"/>
      <protection hidden="1"/>
    </xf>
    <xf numFmtId="0" fontId="11" fillId="0" borderId="55" xfId="0" applyFont="1" applyBorder="1" applyAlignment="1" applyProtection="1">
      <alignment horizontal="center" vertical="center"/>
      <protection hidden="1"/>
    </xf>
    <xf numFmtId="0" fontId="11" fillId="0" borderId="16" xfId="0" applyFont="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11" fillId="2" borderId="30" xfId="0" applyFont="1" applyFill="1" applyBorder="1" applyAlignment="1" applyProtection="1">
      <alignment horizontal="center" vertical="center" wrapText="1"/>
      <protection locked="0"/>
    </xf>
    <xf numFmtId="0" fontId="11" fillId="2" borderId="53"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0" borderId="21" xfId="0" applyFont="1" applyBorder="1" applyAlignment="1">
      <alignment horizontal="center" vertical="center"/>
    </xf>
    <xf numFmtId="0" fontId="11" fillId="0" borderId="25" xfId="0" applyFont="1" applyBorder="1" applyAlignment="1">
      <alignment horizontal="center" vertical="center"/>
    </xf>
    <xf numFmtId="0" fontId="18" fillId="5" borderId="11" xfId="0" applyFont="1" applyFill="1" applyBorder="1" applyAlignment="1" applyProtection="1">
      <alignment horizontal="center" vertical="center" wrapText="1"/>
      <protection locked="0"/>
    </xf>
    <xf numFmtId="0" fontId="18" fillId="5" borderId="12"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1" fillId="0" borderId="11"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48"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9" xfId="0" applyFont="1" applyBorder="1" applyAlignment="1">
      <alignment horizontal="center" vertical="center" shrinkToFit="1"/>
    </xf>
    <xf numFmtId="0" fontId="11" fillId="2" borderId="11" xfId="0" applyFont="1" applyFill="1" applyBorder="1" applyAlignment="1" applyProtection="1">
      <alignment horizontal="center" vertical="center" shrinkToFit="1"/>
      <protection locked="0"/>
    </xf>
    <xf numFmtId="0" fontId="11" fillId="2" borderId="12"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30"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8" fillId="6" borderId="11" xfId="0" applyFont="1" applyFill="1" applyBorder="1" applyAlignment="1" applyProtection="1">
      <alignment horizontal="center" vertical="center" wrapText="1"/>
      <protection locked="0"/>
    </xf>
    <xf numFmtId="0" fontId="18" fillId="6" borderId="12" xfId="0" applyFont="1" applyFill="1" applyBorder="1" applyAlignment="1">
      <alignment horizontal="center" vertical="center" wrapText="1"/>
    </xf>
    <xf numFmtId="0" fontId="18" fillId="6" borderId="44"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1" fillId="0" borderId="44" xfId="0" applyFont="1" applyBorder="1" applyAlignment="1">
      <alignment horizontal="center" vertical="center" wrapText="1" shrinkToFit="1"/>
    </xf>
    <xf numFmtId="0" fontId="11" fillId="0" borderId="32"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52" xfId="0" applyFont="1" applyBorder="1" applyAlignment="1" applyProtection="1">
      <alignment horizontal="center" vertical="center" wrapText="1" shrinkToFit="1"/>
      <protection locked="0"/>
    </xf>
    <xf numFmtId="0" fontId="11" fillId="0" borderId="30" xfId="0" applyFont="1" applyBorder="1" applyAlignment="1">
      <alignment horizontal="center" vertical="center" wrapText="1" shrinkToFit="1"/>
    </xf>
    <xf numFmtId="0" fontId="11" fillId="0" borderId="53"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20" fontId="11" fillId="0" borderId="28" xfId="0" applyNumberFormat="1" applyFont="1" applyBorder="1" applyAlignment="1" applyProtection="1">
      <alignment horizontal="center" vertical="center"/>
      <protection locked="0"/>
    </xf>
    <xf numFmtId="20" fontId="11" fillId="0" borderId="10" xfId="0" applyNumberFormat="1" applyFont="1" applyBorder="1" applyAlignment="1" applyProtection="1">
      <alignment horizontal="center" vertical="center"/>
      <protection locked="0"/>
    </xf>
    <xf numFmtId="20" fontId="11" fillId="0" borderId="29" xfId="0" applyNumberFormat="1" applyFont="1" applyBorder="1" applyAlignment="1" applyProtection="1">
      <alignment horizontal="center" vertical="center"/>
      <protection locked="0"/>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28" xfId="0" applyFont="1" applyBorder="1" applyAlignment="1" applyProtection="1">
      <alignment horizontal="center" vertical="center" shrinkToFit="1"/>
      <protection locked="0"/>
    </xf>
    <xf numFmtId="0" fontId="11" fillId="0" borderId="57" xfId="0" applyFont="1" applyBorder="1" applyAlignment="1" applyProtection="1">
      <alignment horizontal="center" vertical="center" shrinkToFit="1"/>
      <protection locked="0"/>
    </xf>
    <xf numFmtId="20" fontId="11" fillId="0" borderId="7" xfId="0" applyNumberFormat="1" applyFont="1" applyBorder="1" applyAlignment="1" applyProtection="1">
      <alignment horizontal="center" vertical="center"/>
      <protection locked="0"/>
    </xf>
    <xf numFmtId="20" fontId="11" fillId="0" borderId="0" xfId="0" applyNumberFormat="1" applyFont="1" applyAlignment="1" applyProtection="1">
      <alignment horizontal="center" vertical="center"/>
      <protection locked="0"/>
    </xf>
    <xf numFmtId="20" fontId="11" fillId="0" borderId="4" xfId="0" applyNumberFormat="1" applyFont="1" applyBorder="1" applyAlignment="1" applyProtection="1">
      <alignment horizontal="center" vertical="center"/>
      <protection locked="0"/>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0" fontId="11" fillId="0" borderId="10" xfId="0" applyFont="1" applyBorder="1" applyAlignment="1">
      <alignment horizontal="center" vertical="center"/>
    </xf>
    <xf numFmtId="0" fontId="11" fillId="0" borderId="29" xfId="0" applyFont="1" applyBorder="1" applyAlignment="1">
      <alignment horizontal="center" vertical="center"/>
    </xf>
    <xf numFmtId="0" fontId="11" fillId="0" borderId="3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20" fontId="11" fillId="0" borderId="40" xfId="0" applyNumberFormat="1" applyFont="1" applyBorder="1" applyAlignment="1" applyProtection="1">
      <alignment horizontal="center" vertical="center"/>
      <protection locked="0"/>
    </xf>
    <xf numFmtId="20" fontId="11" fillId="0" borderId="42" xfId="0" applyNumberFormat="1" applyFont="1" applyBorder="1" applyAlignment="1" applyProtection="1">
      <alignment horizontal="center" vertical="center"/>
      <protection locked="0"/>
    </xf>
    <xf numFmtId="20" fontId="11" fillId="0" borderId="43" xfId="0" applyNumberFormat="1" applyFont="1" applyBorder="1" applyAlignment="1" applyProtection="1">
      <alignment horizontal="center" vertical="center"/>
      <protection locked="0"/>
    </xf>
    <xf numFmtId="0" fontId="11" fillId="0" borderId="37"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40" xfId="0" applyFont="1" applyBorder="1" applyAlignment="1" applyProtection="1">
      <alignment horizontal="center" vertical="center" shrinkToFit="1"/>
      <protection locked="0"/>
    </xf>
    <xf numFmtId="0" fontId="11" fillId="0" borderId="56" xfId="0" applyFont="1" applyBorder="1" applyAlignment="1" applyProtection="1">
      <alignment horizontal="center" vertical="center" shrinkToFit="1"/>
      <protection locked="0"/>
    </xf>
    <xf numFmtId="20" fontId="11" fillId="0" borderId="59" xfId="0" applyNumberFormat="1" applyFont="1" applyBorder="1" applyAlignment="1" applyProtection="1">
      <alignment horizontal="center" vertical="center"/>
      <protection locked="0"/>
    </xf>
    <xf numFmtId="20" fontId="11" fillId="0" borderId="30" xfId="0" applyNumberFormat="1" applyFont="1" applyBorder="1" applyAlignment="1" applyProtection="1">
      <alignment horizontal="center" vertical="center"/>
      <protection locked="0"/>
    </xf>
    <xf numFmtId="20" fontId="11" fillId="0" borderId="5" xfId="0" applyNumberFormat="1" applyFont="1" applyBorder="1" applyAlignment="1" applyProtection="1">
      <alignment horizontal="center" vertical="center"/>
      <protection locked="0"/>
    </xf>
    <xf numFmtId="0" fontId="11" fillId="0" borderId="59"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59"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20" fontId="11" fillId="0" borderId="38" xfId="0" applyNumberFormat="1" applyFont="1" applyBorder="1" applyAlignment="1" applyProtection="1">
      <alignment horizontal="center" vertical="center"/>
      <protection locked="0"/>
    </xf>
    <xf numFmtId="20" fontId="11" fillId="0" borderId="12" xfId="0" applyNumberFormat="1" applyFont="1" applyBorder="1" applyAlignment="1" applyProtection="1">
      <alignment horizontal="center" vertical="center"/>
      <protection locked="0"/>
    </xf>
    <xf numFmtId="20" fontId="11" fillId="0" borderId="14" xfId="0" applyNumberFormat="1" applyFont="1" applyBorder="1" applyAlignment="1" applyProtection="1">
      <alignment horizontal="center" vertical="center"/>
      <protection locked="0"/>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1" fillId="0" borderId="43" xfId="0" applyFont="1" applyBorder="1" applyAlignment="1">
      <alignment horizontal="center" vertical="center" shrinkToFit="1"/>
    </xf>
    <xf numFmtId="0" fontId="11" fillId="0" borderId="38"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28" xfId="0" applyFont="1" applyBorder="1" applyAlignment="1">
      <alignment horizontal="left" vertical="center"/>
    </xf>
    <xf numFmtId="0" fontId="11" fillId="0" borderId="10" xfId="0" applyFont="1" applyBorder="1" applyAlignment="1">
      <alignment horizontal="left" vertical="center"/>
    </xf>
    <xf numFmtId="0" fontId="11" fillId="0" borderId="10" xfId="0" applyFont="1" applyBorder="1" applyAlignment="1">
      <alignment horizontal="right" vertical="center"/>
    </xf>
    <xf numFmtId="0" fontId="11" fillId="0" borderId="29" xfId="0" applyFont="1" applyBorder="1" applyAlignment="1">
      <alignment horizontal="right" vertical="center"/>
    </xf>
    <xf numFmtId="20" fontId="11" fillId="0" borderId="1" xfId="0" applyNumberFormat="1" applyFont="1" applyBorder="1" applyAlignment="1" applyProtection="1">
      <alignment horizontal="center" vertical="center"/>
      <protection locked="0"/>
    </xf>
    <xf numFmtId="20" fontId="11" fillId="0" borderId="2" xfId="0" applyNumberFormat="1" applyFont="1" applyBorder="1" applyAlignment="1" applyProtection="1">
      <alignment horizontal="center" vertical="center"/>
      <protection locked="0"/>
    </xf>
    <xf numFmtId="20" fontId="11" fillId="0" borderId="3" xfId="0" applyNumberFormat="1" applyFont="1" applyBorder="1" applyAlignment="1" applyProtection="1">
      <alignment horizontal="center" vertical="center"/>
      <protection locked="0"/>
    </xf>
    <xf numFmtId="0" fontId="11" fillId="0" borderId="17"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pplyProtection="1">
      <alignment horizontal="center" vertical="center" shrinkToFit="1"/>
      <protection locked="0"/>
    </xf>
    <xf numFmtId="0" fontId="11" fillId="0" borderId="51" xfId="0" applyFont="1" applyBorder="1" applyAlignment="1" applyProtection="1">
      <alignment horizontal="center" vertical="center" shrinkToFit="1"/>
      <protection locked="0"/>
    </xf>
    <xf numFmtId="0" fontId="11" fillId="0" borderId="10"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28" xfId="0" applyFont="1" applyBorder="1" applyAlignment="1" applyProtection="1">
      <alignment horizontal="center" vertical="center" shrinkToFit="1"/>
      <protection locked="0"/>
    </xf>
    <xf numFmtId="0" fontId="19" fillId="0" borderId="57" xfId="0" applyFont="1" applyBorder="1" applyAlignment="1" applyProtection="1">
      <alignment horizontal="center" vertical="center" shrinkToFit="1"/>
      <protection locked="0"/>
    </xf>
    <xf numFmtId="0" fontId="19" fillId="0" borderId="7"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7" xfId="0" applyFont="1" applyBorder="1" applyAlignment="1" applyProtection="1">
      <alignment horizontal="center" vertical="center" shrinkToFit="1"/>
      <protection locked="0"/>
    </xf>
    <xf numFmtId="0" fontId="19" fillId="0" borderId="36" xfId="0" applyFont="1" applyBorder="1" applyAlignment="1" applyProtection="1">
      <alignment horizontal="center" vertical="center" shrinkToFit="1"/>
      <protection locked="0"/>
    </xf>
    <xf numFmtId="0" fontId="11" fillId="0" borderId="40" xfId="0" applyFont="1" applyBorder="1" applyAlignment="1">
      <alignment horizontal="center" vertical="center"/>
    </xf>
    <xf numFmtId="0" fontId="11" fillId="0" borderId="28" xfId="0" applyFont="1" applyBorder="1" applyAlignment="1">
      <alignment horizontal="center" vertical="center"/>
    </xf>
  </cellXfs>
  <cellStyles count="7">
    <cellStyle name="標準" xfId="0" builtinId="0"/>
    <cellStyle name="標準 2" xfId="1" xr:uid="{00000000-0005-0000-0000-000001000000}"/>
    <cellStyle name="標準 3" xfId="2" xr:uid="{00000000-0005-0000-0000-000002000000}"/>
    <cellStyle name="標準 3 2" xfId="3" xr:uid="{00000000-0005-0000-0000-000003000000}"/>
    <cellStyle name="標準 4" xfId="5" xr:uid="{00000000-0005-0000-0000-000004000000}"/>
    <cellStyle name="標準 6" xfId="4" xr:uid="{00000000-0005-0000-0000-000005000000}"/>
    <cellStyle name="標準_2010　U-11春季リーグ"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217805</xdr:colOff>
      <xdr:row>49</xdr:row>
      <xdr:rowOff>66674</xdr:rowOff>
    </xdr:from>
    <xdr:to>
      <xdr:col>8</xdr:col>
      <xdr:colOff>549931</xdr:colOff>
      <xdr:row>53</xdr:row>
      <xdr:rowOff>152473</xdr:rowOff>
    </xdr:to>
    <xdr:sp macro="" textlink="">
      <xdr:nvSpPr>
        <xdr:cNvPr id="3117" name="Text Box 11">
          <a:extLst>
            <a:ext uri="{FF2B5EF4-FFF2-40B4-BE49-F238E27FC236}">
              <a16:creationId xmlns:a16="http://schemas.microsoft.com/office/drawing/2014/main" id="{00000000-0008-0000-0000-00002D0C0000}"/>
            </a:ext>
          </a:extLst>
        </xdr:cNvPr>
        <xdr:cNvSpPr txBox="1">
          <a:spLocks noChangeArrowheads="1"/>
        </xdr:cNvSpPr>
      </xdr:nvSpPr>
      <xdr:spPr bwMode="auto">
        <a:xfrm>
          <a:off x="901700" y="8759824"/>
          <a:ext cx="5130800" cy="815975"/>
        </a:xfrm>
        <a:prstGeom prst="rect">
          <a:avLst/>
        </a:prstGeom>
        <a:noFill/>
        <a:ln>
          <a:noFill/>
        </a:ln>
      </xdr:spPr>
      <xdr:txBody>
        <a:bodyPr vertOverflow="clip" wrap="square" lIns="54864" tIns="32004" rIns="54864" bIns="32004" anchor="ctr"/>
        <a:lstStyle/>
        <a:p>
          <a:pPr algn="ctr" rtl="0">
            <a:lnSpc>
              <a:spcPts val="2000"/>
            </a:lnSpc>
            <a:defRPr sz="1000"/>
          </a:pPr>
          <a:r>
            <a:rPr lang="ja-JP" altLang="en-US" sz="1800" b="0" i="0" u="none" strike="noStrike" baseline="0">
              <a:solidFill>
                <a:srgbClr val="000000"/>
              </a:solidFill>
              <a:latin typeface="HGP創英角ﾎﾟｯﾌﾟ体"/>
              <a:ea typeface="HGP創英角ﾎﾟｯﾌﾟ体"/>
            </a:rPr>
            <a:t>静岡県サッカー協会</a:t>
          </a:r>
          <a:r>
            <a:rPr lang="en-US" altLang="ja-JP" sz="1800" b="0" i="0" u="none" strike="noStrike" baseline="0">
              <a:solidFill>
                <a:schemeClr val="tx1"/>
              </a:solidFill>
              <a:latin typeface="HGP創英角ﾎﾟｯﾌﾟ体"/>
              <a:ea typeface="HGP創英角ﾎﾟｯﾌﾟ体"/>
            </a:rPr>
            <a:t>4</a:t>
          </a:r>
          <a:r>
            <a:rPr lang="ja-JP" altLang="en-US" sz="1800" b="0" i="0" u="none" strike="noStrike" baseline="0">
              <a:solidFill>
                <a:schemeClr val="tx1"/>
              </a:solidFill>
              <a:latin typeface="HGP創英角ﾎﾟｯﾌﾟ体"/>
              <a:ea typeface="HGP創英角ﾎﾟｯﾌﾟ体"/>
            </a:rPr>
            <a:t>種委員会</a:t>
          </a:r>
          <a:r>
            <a:rPr lang="ja-JP" altLang="en-US" sz="1800" b="0" i="0" u="none" strike="noStrike" baseline="0">
              <a:solidFill>
                <a:srgbClr val="000000"/>
              </a:solidFill>
              <a:latin typeface="HGP創英角ﾎﾟｯﾌﾟ体"/>
              <a:ea typeface="HGP創英角ﾎﾟｯﾌﾟ体"/>
            </a:rPr>
            <a:t>　</a:t>
          </a:r>
          <a:endParaRPr lang="en-US" altLang="ja-JP" sz="1800" b="0" i="0" u="none" strike="noStrike" baseline="0">
            <a:solidFill>
              <a:srgbClr val="000000"/>
            </a:solidFill>
            <a:latin typeface="HGP創英角ﾎﾟｯﾌﾟ体"/>
            <a:ea typeface="HGP創英角ﾎﾟｯﾌﾟ体"/>
          </a:endParaRPr>
        </a:p>
        <a:p>
          <a:pPr algn="ctr" rtl="0">
            <a:lnSpc>
              <a:spcPts val="1900"/>
            </a:lnSpc>
            <a:defRPr sz="1000"/>
          </a:pPr>
          <a:r>
            <a:rPr lang="ja-JP" altLang="en-US" sz="1800" b="0" i="0" u="none" strike="noStrike" baseline="0">
              <a:solidFill>
                <a:srgbClr val="000000"/>
              </a:solidFill>
              <a:latin typeface="HGP創英角ﾎﾟｯﾌﾟ体"/>
              <a:ea typeface="HGP創英角ﾎﾟｯﾌﾟ体"/>
            </a:rPr>
            <a:t>東部支部　伊豆地区連絡協議会</a:t>
          </a:r>
          <a:endParaRPr lang="ja-JP" altLang="en-US"/>
        </a:p>
      </xdr:txBody>
    </xdr:sp>
    <xdr:clientData/>
  </xdr:twoCellAnchor>
  <xdr:twoCellAnchor editAs="oneCell">
    <xdr:from>
      <xdr:col>0</xdr:col>
      <xdr:colOff>131445</xdr:colOff>
      <xdr:row>6</xdr:row>
      <xdr:rowOff>11430</xdr:rowOff>
    </xdr:from>
    <xdr:to>
      <xdr:col>9</xdr:col>
      <xdr:colOff>563972</xdr:colOff>
      <xdr:row>15</xdr:row>
      <xdr:rowOff>114318</xdr:rowOff>
    </xdr:to>
    <xdr:sp macro="" textlink="">
      <xdr:nvSpPr>
        <xdr:cNvPr id="3118" name="正方形/長方形 6">
          <a:extLst>
            <a:ext uri="{FF2B5EF4-FFF2-40B4-BE49-F238E27FC236}">
              <a16:creationId xmlns:a16="http://schemas.microsoft.com/office/drawing/2014/main" id="{00000000-0008-0000-0000-00002E0C0000}"/>
            </a:ext>
          </a:extLst>
        </xdr:cNvPr>
        <xdr:cNvSpPr>
          <a:spLocks noChangeArrowheads="1"/>
        </xdr:cNvSpPr>
      </xdr:nvSpPr>
      <xdr:spPr bwMode="auto">
        <a:xfrm>
          <a:off x="142875" y="1047750"/>
          <a:ext cx="6591300" cy="1638300"/>
        </a:xfrm>
        <a:prstGeom prst="rect">
          <a:avLst/>
        </a:prstGeom>
        <a:noFill/>
        <a:ln>
          <a:noFill/>
        </a:ln>
      </xdr:spPr>
      <xdr:txBody>
        <a:bodyPr vertOverflow="clip" wrap="square" lIns="73152" tIns="32004" rIns="73152" bIns="0" anchor="t"/>
        <a:lstStyle/>
        <a:p>
          <a:pPr algn="ctr" rtl="0">
            <a:lnSpc>
              <a:spcPts val="3500"/>
            </a:lnSpc>
            <a:defRPr sz="1000"/>
          </a:pPr>
          <a:r>
            <a:rPr lang="ja-JP" altLang="en-US" sz="2800" b="1" i="0" u="none" strike="noStrike" baseline="0">
              <a:solidFill>
                <a:srgbClr val="000000"/>
              </a:solidFill>
              <a:latin typeface="HGP創英角ﾎﾟｯﾌﾟ体"/>
              <a:ea typeface="HGP創英角ﾎﾟｯﾌﾟ体"/>
            </a:rPr>
            <a:t>20</a:t>
          </a:r>
          <a:r>
            <a:rPr lang="ja-JP" altLang="en-US" sz="2800" b="1" i="0" u="none" strike="noStrike" baseline="0">
              <a:solidFill>
                <a:srgbClr val="000000"/>
              </a:solidFill>
              <a:latin typeface="HGS創英角ﾎﾟｯﾌﾟ体"/>
              <a:ea typeface="HGS創英角ﾎﾟｯﾌﾟ体"/>
            </a:rPr>
            <a:t>２</a:t>
          </a:r>
          <a:r>
            <a:rPr lang="en-US" altLang="ja-JP" sz="2800" b="1" i="0" u="none" strike="noStrike" baseline="0">
              <a:solidFill>
                <a:srgbClr val="000000"/>
              </a:solidFill>
              <a:latin typeface="HGS創英角ﾎﾟｯﾌﾟ体"/>
              <a:ea typeface="HGS創英角ﾎﾟｯﾌﾟ体"/>
            </a:rPr>
            <a:t>5</a:t>
          </a:r>
          <a:r>
            <a:rPr lang="ja-JP" altLang="en-US" sz="1000" b="0" i="0" u="none" strike="noStrike">
              <a:effectLst/>
              <a:latin typeface="+mn-lt"/>
              <a:ea typeface="+mn-ea"/>
              <a:cs typeface="+mn-cs"/>
            </a:rPr>
            <a:t>　</a:t>
          </a:r>
          <a:r>
            <a:rPr lang="ja-JP" altLang="en-US" sz="2800"/>
            <a:t> </a:t>
          </a:r>
          <a:r>
            <a:rPr lang="ja-JP" altLang="en-US" sz="1000" b="0" i="0" u="none" strike="noStrike">
              <a:effectLst/>
              <a:latin typeface="+mn-lt"/>
              <a:ea typeface="+mn-ea"/>
              <a:cs typeface="+mn-cs"/>
            </a:rPr>
            <a:t>　</a:t>
          </a:r>
          <a:r>
            <a:rPr lang="ja-JP" altLang="en-US" sz="2800"/>
            <a:t> </a:t>
          </a:r>
          <a:r>
            <a:rPr lang="ja-JP" altLang="en-US" sz="2800" b="1" i="0" u="none" strike="noStrike" baseline="0">
              <a:solidFill>
                <a:srgbClr val="000000"/>
              </a:solidFill>
              <a:latin typeface="HGS創英角ﾎﾟｯﾌﾟ体"/>
              <a:ea typeface="HGS創英角ﾎﾟｯﾌﾟ体"/>
            </a:rPr>
            <a:t>年度</a:t>
          </a:r>
          <a:endParaRPr lang="ja-JP" altLang="en-US" sz="3600" b="1" i="0" u="none" strike="noStrike" baseline="0">
            <a:solidFill>
              <a:srgbClr val="000000"/>
            </a:solidFill>
            <a:latin typeface="HGS創英角ﾎﾟｯﾌﾟ体"/>
            <a:ea typeface="HGS創英角ﾎﾟｯﾌﾟ体"/>
          </a:endParaRPr>
        </a:p>
        <a:p>
          <a:pPr algn="ctr" rtl="0">
            <a:lnSpc>
              <a:spcPts val="4500"/>
            </a:lnSpc>
            <a:defRPr sz="1000"/>
          </a:pPr>
          <a:endParaRPr lang="ja-JP" altLang="en-US" sz="3600" b="1" i="0" u="none" strike="noStrike" baseline="0">
            <a:solidFill>
              <a:srgbClr val="000000"/>
            </a:solidFill>
            <a:latin typeface="HGS創英角ﾎﾟｯﾌﾟ体"/>
            <a:ea typeface="HGS創英角ﾎﾟｯﾌﾟ体"/>
          </a:endParaRPr>
        </a:p>
        <a:p>
          <a:pPr algn="ctr" rtl="0">
            <a:lnSpc>
              <a:spcPts val="3200"/>
            </a:lnSpc>
            <a:defRPr sz="1000"/>
          </a:pPr>
          <a:r>
            <a:rPr lang="ja-JP" altLang="en-US" sz="2400" b="1" i="0" u="none" strike="noStrike" baseline="0">
              <a:solidFill>
                <a:srgbClr val="000000"/>
              </a:solidFill>
              <a:latin typeface="HGS創英角ﾎﾟｯﾌﾟ体"/>
              <a:ea typeface="HGS創英角ﾎﾟｯﾌﾟ体"/>
            </a:rPr>
            <a:t>伊豆地区少年サッカー　</a:t>
          </a:r>
          <a:r>
            <a:rPr lang="en-US" altLang="ja-JP" sz="2400" b="1" i="0" u="none" strike="noStrike" baseline="0">
              <a:solidFill>
                <a:srgbClr val="000000"/>
              </a:solidFill>
              <a:latin typeface="HGS創英角ﾎﾟｯﾌﾟ体"/>
              <a:ea typeface="HGS創英角ﾎﾟｯﾌﾟ体"/>
            </a:rPr>
            <a:t>U-9</a:t>
          </a:r>
          <a:r>
            <a:rPr lang="ja-JP" altLang="en-US" sz="2400" b="1" i="0" u="none" strike="noStrike" baseline="0">
              <a:solidFill>
                <a:srgbClr val="000000"/>
              </a:solidFill>
              <a:latin typeface="HGS創英角ﾎﾟｯﾌﾟ体"/>
              <a:ea typeface="HGS創英角ﾎﾟｯﾌﾟ体"/>
            </a:rPr>
            <a:t>教育リーグ</a:t>
          </a:r>
          <a:endParaRPr lang="ja-JP" altLang="en-US" sz="2400"/>
        </a:p>
      </xdr:txBody>
    </xdr:sp>
    <xdr:clientData/>
  </xdr:twoCellAnchor>
  <xdr:twoCellAnchor editAs="oneCell">
    <xdr:from>
      <xdr:col>0</xdr:col>
      <xdr:colOff>533400</xdr:colOff>
      <xdr:row>18</xdr:row>
      <xdr:rowOff>152400</xdr:rowOff>
    </xdr:from>
    <xdr:to>
      <xdr:col>9</xdr:col>
      <xdr:colOff>66675</xdr:colOff>
      <xdr:row>38</xdr:row>
      <xdr:rowOff>47625</xdr:rowOff>
    </xdr:to>
    <xdr:pic>
      <xdr:nvPicPr>
        <xdr:cNvPr id="3405" name="図 2">
          <a:extLst>
            <a:ext uri="{FF2B5EF4-FFF2-40B4-BE49-F238E27FC236}">
              <a16:creationId xmlns:a16="http://schemas.microsoft.com/office/drawing/2014/main" id="{00000000-0008-0000-0000-00004D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3238500"/>
          <a:ext cx="57054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285750</xdr:colOff>
      <xdr:row>28</xdr:row>
      <xdr:rowOff>0</xdr:rowOff>
    </xdr:from>
    <xdr:ext cx="2567597" cy="260350"/>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7086600" y="8105775"/>
          <a:ext cx="2567597" cy="260350"/>
        </a:xfrm>
        <a:prstGeom prst="rect">
          <a:avLst/>
        </a:prstGeom>
        <a:noFill/>
        <a:ln w="9525">
          <a:noFill/>
          <a:miter lim="800000"/>
          <a:headEnd/>
          <a:tailEnd/>
        </a:ln>
      </xdr:spPr>
      <xdr:txBody>
        <a:bodyPr vertOverflow="clip" wrap="square" lIns="27432" tIns="22860" rIns="27432" bIns="22860" anchor="ctr" upright="1"/>
        <a:lstStyle/>
        <a:p>
          <a:pPr algn="ctr" rtl="0">
            <a:defRPr sz="1000"/>
          </a:pPr>
          <a:r>
            <a:rPr lang="ja-JP" altLang="en-US" sz="1200" b="0" i="0" u="none" strike="noStrike" baseline="0">
              <a:solidFill>
                <a:srgbClr val="000000"/>
              </a:solidFill>
              <a:latin typeface="HGS創英角ｺﾞｼｯｸUB"/>
              <a:ea typeface="HGS創英角ｺﾞｼｯｸUB"/>
            </a:rPr>
            <a:t>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K11:K32"/>
  <sheetViews>
    <sheetView view="pageBreakPreview" topLeftCell="A20" zoomScale="75" zoomScaleNormal="75" zoomScaleSheetLayoutView="75" workbookViewId="0">
      <selection activeCell="O22" sqref="O22"/>
    </sheetView>
  </sheetViews>
  <sheetFormatPr defaultRowHeight="13.2" x14ac:dyDescent="0.2"/>
  <cols>
    <col min="11" max="11" width="2.44140625" customWidth="1"/>
  </cols>
  <sheetData>
    <row r="11" spans="11:11" ht="13.8" x14ac:dyDescent="0.2">
      <c r="K11" s="1"/>
    </row>
    <row r="12" spans="11:11" ht="13.8" x14ac:dyDescent="0.2">
      <c r="K12" s="1"/>
    </row>
    <row r="13" spans="11:11" ht="13.8" x14ac:dyDescent="0.2">
      <c r="K13" s="1"/>
    </row>
    <row r="14" spans="11:11" ht="13.8" x14ac:dyDescent="0.2">
      <c r="K14" s="1"/>
    </row>
    <row r="15" spans="11:11" ht="13.8" x14ac:dyDescent="0.2">
      <c r="K15" s="2"/>
    </row>
    <row r="17" spans="11:11" ht="13.8" x14ac:dyDescent="0.2">
      <c r="K17" s="1"/>
    </row>
    <row r="18" spans="11:11" ht="13.8" x14ac:dyDescent="0.2">
      <c r="K18" s="1"/>
    </row>
    <row r="19" spans="11:11" ht="13.8" x14ac:dyDescent="0.2">
      <c r="K19" s="1"/>
    </row>
    <row r="20" spans="11:11" ht="13.8" x14ac:dyDescent="0.2">
      <c r="K20" s="1"/>
    </row>
    <row r="21" spans="11:11" ht="13.8" x14ac:dyDescent="0.2">
      <c r="K21" s="1"/>
    </row>
    <row r="22" spans="11:11" ht="13.8" x14ac:dyDescent="0.2">
      <c r="K22" s="1"/>
    </row>
    <row r="23" spans="11:11" ht="13.8" x14ac:dyDescent="0.2">
      <c r="K23" s="1"/>
    </row>
    <row r="24" spans="11:11" ht="13.8" x14ac:dyDescent="0.2">
      <c r="K24" s="1"/>
    </row>
    <row r="26" spans="11:11" ht="13.8" x14ac:dyDescent="0.2">
      <c r="K26" s="1"/>
    </row>
    <row r="27" spans="11:11" ht="13.8" x14ac:dyDescent="0.2">
      <c r="K27" s="1"/>
    </row>
    <row r="28" spans="11:11" ht="13.8" x14ac:dyDescent="0.2">
      <c r="K28" s="1"/>
    </row>
    <row r="29" spans="11:11" ht="13.8" x14ac:dyDescent="0.2">
      <c r="K29" s="1"/>
    </row>
    <row r="30" spans="11:11" ht="13.8" x14ac:dyDescent="0.2">
      <c r="K30" s="1"/>
    </row>
    <row r="31" spans="11:11" ht="13.5" customHeight="1" x14ac:dyDescent="0.2">
      <c r="K31" s="3"/>
    </row>
    <row r="32" spans="11:11" ht="13.5" customHeight="1" x14ac:dyDescent="0.2">
      <c r="K32" s="3"/>
    </row>
  </sheetData>
  <phoneticPr fontId="2"/>
  <pageMargins left="0.59055118110236227" right="0.59" top="0.51181102362204722" bottom="0.55118110236220474" header="0.31496062992125984" footer="0.35433070866141736"/>
  <pageSetup paperSize="9" orientation="portrait" horizontalDpi="3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45"/>
  <sheetViews>
    <sheetView view="pageBreakPreview" topLeftCell="A31" zoomScaleNormal="100" zoomScaleSheetLayoutView="100" workbookViewId="0">
      <selection activeCell="D37" sqref="D37"/>
    </sheetView>
  </sheetViews>
  <sheetFormatPr defaultRowHeight="13.2" x14ac:dyDescent="0.2"/>
  <cols>
    <col min="1" max="1" width="11.44140625" bestFit="1" customWidth="1"/>
    <col min="2" max="2" width="90.6640625" customWidth="1"/>
  </cols>
  <sheetData>
    <row r="1" spans="1:3" ht="16.2" x14ac:dyDescent="0.2">
      <c r="B1" s="4" t="s">
        <v>73</v>
      </c>
    </row>
    <row r="2" spans="1:3" ht="12" customHeight="1" x14ac:dyDescent="0.2">
      <c r="B2" s="5"/>
    </row>
    <row r="3" spans="1:3" ht="12" customHeight="1" x14ac:dyDescent="0.2">
      <c r="B3" s="6"/>
    </row>
    <row r="4" spans="1:3" ht="20.100000000000001" customHeight="1" x14ac:dyDescent="0.2">
      <c r="A4" t="s">
        <v>1</v>
      </c>
      <c r="B4" s="7" t="s">
        <v>74</v>
      </c>
    </row>
    <row r="5" spans="1:3" ht="12" customHeight="1" x14ac:dyDescent="0.2">
      <c r="B5" s="7" t="s">
        <v>2</v>
      </c>
    </row>
    <row r="6" spans="1:3" s="8" customFormat="1" ht="30" customHeight="1" x14ac:dyDescent="0.2">
      <c r="A6" s="9" t="s">
        <v>3</v>
      </c>
      <c r="B6" s="10" t="s">
        <v>17</v>
      </c>
      <c r="C6" s="8" t="s">
        <v>4</v>
      </c>
    </row>
    <row r="7" spans="1:3" ht="12" customHeight="1" x14ac:dyDescent="0.2">
      <c r="B7" s="7"/>
    </row>
    <row r="8" spans="1:3" ht="20.100000000000001" customHeight="1" x14ac:dyDescent="0.2">
      <c r="A8" t="s">
        <v>5</v>
      </c>
      <c r="B8" s="7" t="s">
        <v>34</v>
      </c>
    </row>
    <row r="9" spans="1:3" ht="20.100000000000001" customHeight="1" x14ac:dyDescent="0.2">
      <c r="B9" s="7" t="s">
        <v>16</v>
      </c>
    </row>
    <row r="10" spans="1:3" ht="20.100000000000001" customHeight="1" x14ac:dyDescent="0.2">
      <c r="B10" s="7"/>
    </row>
    <row r="11" spans="1:3" ht="20.100000000000001" customHeight="1" x14ac:dyDescent="0.2">
      <c r="A11" t="s">
        <v>6</v>
      </c>
      <c r="B11" s="7" t="s">
        <v>22</v>
      </c>
    </row>
    <row r="12" spans="1:3" ht="20.100000000000001" customHeight="1" x14ac:dyDescent="0.2">
      <c r="B12" s="7" t="s">
        <v>7</v>
      </c>
    </row>
    <row r="13" spans="1:3" ht="20.100000000000001" customHeight="1" x14ac:dyDescent="0.2">
      <c r="B13" s="79" t="s">
        <v>75</v>
      </c>
    </row>
    <row r="14" spans="1:3" ht="20.100000000000001" customHeight="1" x14ac:dyDescent="0.2">
      <c r="B14" s="7"/>
    </row>
    <row r="15" spans="1:3" ht="20.100000000000001" customHeight="1" x14ac:dyDescent="0.2">
      <c r="B15" s="7" t="s">
        <v>30</v>
      </c>
    </row>
    <row r="16" spans="1:3" ht="20.100000000000001" customHeight="1" x14ac:dyDescent="0.2">
      <c r="B16" s="7" t="s">
        <v>29</v>
      </c>
    </row>
    <row r="17" spans="1:2" ht="20.100000000000001" customHeight="1" x14ac:dyDescent="0.2">
      <c r="B17" s="7" t="s">
        <v>20</v>
      </c>
    </row>
    <row r="18" spans="1:2" ht="12" customHeight="1" x14ac:dyDescent="0.2">
      <c r="B18" s="7" t="s">
        <v>8</v>
      </c>
    </row>
    <row r="19" spans="1:2" ht="20.100000000000001" customHeight="1" x14ac:dyDescent="0.2">
      <c r="B19" s="7" t="s">
        <v>33</v>
      </c>
    </row>
    <row r="20" spans="1:2" ht="39.9" customHeight="1" x14ac:dyDescent="0.2">
      <c r="B20" s="7" t="s">
        <v>32</v>
      </c>
    </row>
    <row r="21" spans="1:2" ht="12" customHeight="1" x14ac:dyDescent="0.2">
      <c r="B21" s="7" t="s">
        <v>9</v>
      </c>
    </row>
    <row r="22" spans="1:2" ht="20.100000000000001" customHeight="1" x14ac:dyDescent="0.2">
      <c r="B22" s="7" t="s">
        <v>31</v>
      </c>
    </row>
    <row r="23" spans="1:2" ht="20.100000000000001" customHeight="1" x14ac:dyDescent="0.2">
      <c r="B23" s="7" t="s">
        <v>10</v>
      </c>
    </row>
    <row r="24" spans="1:2" ht="29.4" customHeight="1" x14ac:dyDescent="0.2">
      <c r="B24" s="7" t="s">
        <v>18</v>
      </c>
    </row>
    <row r="25" spans="1:2" ht="20.100000000000001" customHeight="1" x14ac:dyDescent="0.2">
      <c r="B25" s="7"/>
    </row>
    <row r="26" spans="1:2" ht="20.100000000000001" customHeight="1" x14ac:dyDescent="0.2">
      <c r="A26" t="s">
        <v>11</v>
      </c>
      <c r="B26" s="7" t="s">
        <v>12</v>
      </c>
    </row>
    <row r="27" spans="1:2" ht="12" customHeight="1" x14ac:dyDescent="0.2">
      <c r="B27" s="7" t="s">
        <v>8</v>
      </c>
    </row>
    <row r="28" spans="1:2" ht="20.100000000000001" customHeight="1" x14ac:dyDescent="0.2">
      <c r="B28" s="7" t="s">
        <v>13</v>
      </c>
    </row>
    <row r="29" spans="1:2" ht="12" customHeight="1" x14ac:dyDescent="0.2">
      <c r="B29" s="7"/>
    </row>
    <row r="30" spans="1:2" ht="12" customHeight="1" x14ac:dyDescent="0.2">
      <c r="B30" s="7"/>
    </row>
    <row r="31" spans="1:2" ht="39.9" customHeight="1" x14ac:dyDescent="0.2">
      <c r="B31" s="7" t="s">
        <v>14</v>
      </c>
    </row>
    <row r="32" spans="1:2" ht="12" customHeight="1" x14ac:dyDescent="0.2">
      <c r="B32" s="7"/>
    </row>
    <row r="33" spans="2:2" ht="20.100000000000001" customHeight="1" x14ac:dyDescent="0.2">
      <c r="B33" s="7" t="s">
        <v>19</v>
      </c>
    </row>
    <row r="34" spans="2:2" ht="12" customHeight="1" x14ac:dyDescent="0.2">
      <c r="B34" s="7"/>
    </row>
    <row r="35" spans="2:2" ht="60" customHeight="1" x14ac:dyDescent="0.2">
      <c r="B35" s="7" t="s">
        <v>15</v>
      </c>
    </row>
    <row r="36" spans="2:2" ht="12" customHeight="1" x14ac:dyDescent="0.2">
      <c r="B36" s="7"/>
    </row>
    <row r="37" spans="2:2" ht="39.9" customHeight="1" x14ac:dyDescent="0.2">
      <c r="B37" s="7" t="s">
        <v>21</v>
      </c>
    </row>
    <row r="38" spans="2:2" ht="12" customHeight="1" x14ac:dyDescent="0.2">
      <c r="B38" s="7"/>
    </row>
    <row r="39" spans="2:2" ht="39.9" customHeight="1" x14ac:dyDescent="0.2">
      <c r="B39" s="7" t="s">
        <v>129</v>
      </c>
    </row>
    <row r="40" spans="2:2" ht="12" customHeight="1" x14ac:dyDescent="0.2">
      <c r="B40" s="7"/>
    </row>
    <row r="41" spans="2:2" ht="39.9" customHeight="1" x14ac:dyDescent="0.2">
      <c r="B41" s="7" t="s">
        <v>131</v>
      </c>
    </row>
    <row r="42" spans="2:2" ht="12" customHeight="1" x14ac:dyDescent="0.2">
      <c r="B42" s="7"/>
    </row>
    <row r="43" spans="2:2" ht="39.9" customHeight="1" x14ac:dyDescent="0.2">
      <c r="B43" s="7" t="s">
        <v>130</v>
      </c>
    </row>
    <row r="44" spans="2:2" x14ac:dyDescent="0.2">
      <c r="B44" s="7"/>
    </row>
    <row r="45" spans="2:2" x14ac:dyDescent="0.2">
      <c r="B45" s="6"/>
    </row>
  </sheetData>
  <phoneticPr fontId="2"/>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E56"/>
  <sheetViews>
    <sheetView tabSelected="1" workbookViewId="0">
      <selection activeCell="I41" sqref="I41"/>
    </sheetView>
  </sheetViews>
  <sheetFormatPr defaultRowHeight="14.4" x14ac:dyDescent="0.2"/>
  <cols>
    <col min="1" max="1" width="5.77734375" style="11" customWidth="1"/>
    <col min="2" max="2" width="8.77734375" style="11" customWidth="1"/>
    <col min="3" max="19" width="5.77734375" style="11" customWidth="1"/>
    <col min="20" max="20" width="7.88671875" style="11" customWidth="1"/>
    <col min="21" max="21" width="11.6640625" style="11" bestFit="1" customWidth="1"/>
    <col min="22" max="22" width="5" style="11" customWidth="1"/>
    <col min="23" max="23" width="3.109375" style="11" customWidth="1"/>
    <col min="24" max="24" width="5" style="11" customWidth="1"/>
    <col min="25" max="256" width="9" style="11"/>
    <col min="257" max="257" width="4.6640625" style="11" customWidth="1"/>
    <col min="258" max="258" width="6.6640625" style="11" customWidth="1"/>
    <col min="259" max="269" width="3.6640625" style="11" customWidth="1"/>
    <col min="270" max="272" width="5.109375" style="11" customWidth="1"/>
    <col min="273" max="275" width="5.77734375" style="11" bestFit="1" customWidth="1"/>
    <col min="276" max="276" width="7.88671875" style="11" customWidth="1"/>
    <col min="277" max="277" width="5.77734375" style="11" bestFit="1" customWidth="1"/>
    <col min="278" max="278" width="5" style="11" customWidth="1"/>
    <col min="279" max="279" width="3.109375" style="11" customWidth="1"/>
    <col min="280" max="280" width="5" style="11" customWidth="1"/>
    <col min="281" max="512" width="9" style="11"/>
    <col min="513" max="513" width="4.6640625" style="11" customWidth="1"/>
    <col min="514" max="514" width="6.6640625" style="11" customWidth="1"/>
    <col min="515" max="525" width="3.6640625" style="11" customWidth="1"/>
    <col min="526" max="528" width="5.109375" style="11" customWidth="1"/>
    <col min="529" max="531" width="5.77734375" style="11" bestFit="1" customWidth="1"/>
    <col min="532" max="532" width="7.88671875" style="11" customWidth="1"/>
    <col min="533" max="533" width="5.77734375" style="11" bestFit="1" customWidth="1"/>
    <col min="534" max="534" width="5" style="11" customWidth="1"/>
    <col min="535" max="535" width="3.109375" style="11" customWidth="1"/>
    <col min="536" max="536" width="5" style="11" customWidth="1"/>
    <col min="537" max="768" width="9" style="11"/>
    <col min="769" max="769" width="4.6640625" style="11" customWidth="1"/>
    <col min="770" max="770" width="6.6640625" style="11" customWidth="1"/>
    <col min="771" max="781" width="3.6640625" style="11" customWidth="1"/>
    <col min="782" max="784" width="5.109375" style="11" customWidth="1"/>
    <col min="785" max="787" width="5.77734375" style="11" bestFit="1" customWidth="1"/>
    <col min="788" max="788" width="7.88671875" style="11" customWidth="1"/>
    <col min="789" max="789" width="5.77734375" style="11" bestFit="1" customWidth="1"/>
    <col min="790" max="790" width="5" style="11" customWidth="1"/>
    <col min="791" max="791" width="3.109375" style="11" customWidth="1"/>
    <col min="792" max="792" width="5" style="11" customWidth="1"/>
    <col min="793" max="1024" width="9" style="11"/>
    <col min="1025" max="1025" width="4.6640625" style="11" customWidth="1"/>
    <col min="1026" max="1026" width="6.6640625" style="11" customWidth="1"/>
    <col min="1027" max="1037" width="3.6640625" style="11" customWidth="1"/>
    <col min="1038" max="1040" width="5.109375" style="11" customWidth="1"/>
    <col min="1041" max="1043" width="5.77734375" style="11" bestFit="1" customWidth="1"/>
    <col min="1044" max="1044" width="7.88671875" style="11" customWidth="1"/>
    <col min="1045" max="1045" width="5.77734375" style="11" bestFit="1" customWidth="1"/>
    <col min="1046" max="1046" width="5" style="11" customWidth="1"/>
    <col min="1047" max="1047" width="3.109375" style="11" customWidth="1"/>
    <col min="1048" max="1048" width="5" style="11" customWidth="1"/>
    <col min="1049" max="1280" width="9" style="11"/>
    <col min="1281" max="1281" width="4.6640625" style="11" customWidth="1"/>
    <col min="1282" max="1282" width="6.6640625" style="11" customWidth="1"/>
    <col min="1283" max="1293" width="3.6640625" style="11" customWidth="1"/>
    <col min="1294" max="1296" width="5.109375" style="11" customWidth="1"/>
    <col min="1297" max="1299" width="5.77734375" style="11" bestFit="1" customWidth="1"/>
    <col min="1300" max="1300" width="7.88671875" style="11" customWidth="1"/>
    <col min="1301" max="1301" width="5.77734375" style="11" bestFit="1" customWidth="1"/>
    <col min="1302" max="1302" width="5" style="11" customWidth="1"/>
    <col min="1303" max="1303" width="3.109375" style="11" customWidth="1"/>
    <col min="1304" max="1304" width="5" style="11" customWidth="1"/>
    <col min="1305" max="1536" width="9" style="11"/>
    <col min="1537" max="1537" width="4.6640625" style="11" customWidth="1"/>
    <col min="1538" max="1538" width="6.6640625" style="11" customWidth="1"/>
    <col min="1539" max="1549" width="3.6640625" style="11" customWidth="1"/>
    <col min="1550" max="1552" width="5.109375" style="11" customWidth="1"/>
    <col min="1553" max="1555" width="5.77734375" style="11" bestFit="1" customWidth="1"/>
    <col min="1556" max="1556" width="7.88671875" style="11" customWidth="1"/>
    <col min="1557" max="1557" width="5.77734375" style="11" bestFit="1" customWidth="1"/>
    <col min="1558" max="1558" width="5" style="11" customWidth="1"/>
    <col min="1559" max="1559" width="3.109375" style="11" customWidth="1"/>
    <col min="1560" max="1560" width="5" style="11" customWidth="1"/>
    <col min="1561" max="1792" width="9" style="11"/>
    <col min="1793" max="1793" width="4.6640625" style="11" customWidth="1"/>
    <col min="1794" max="1794" width="6.6640625" style="11" customWidth="1"/>
    <col min="1795" max="1805" width="3.6640625" style="11" customWidth="1"/>
    <col min="1806" max="1808" width="5.109375" style="11" customWidth="1"/>
    <col min="1809" max="1811" width="5.77734375" style="11" bestFit="1" customWidth="1"/>
    <col min="1812" max="1812" width="7.88671875" style="11" customWidth="1"/>
    <col min="1813" max="1813" width="5.77734375" style="11" bestFit="1" customWidth="1"/>
    <col min="1814" max="1814" width="5" style="11" customWidth="1"/>
    <col min="1815" max="1815" width="3.109375" style="11" customWidth="1"/>
    <col min="1816" max="1816" width="5" style="11" customWidth="1"/>
    <col min="1817" max="2048" width="9" style="11"/>
    <col min="2049" max="2049" width="4.6640625" style="11" customWidth="1"/>
    <col min="2050" max="2050" width="6.6640625" style="11" customWidth="1"/>
    <col min="2051" max="2061" width="3.6640625" style="11" customWidth="1"/>
    <col min="2062" max="2064" width="5.109375" style="11" customWidth="1"/>
    <col min="2065" max="2067" width="5.77734375" style="11" bestFit="1" customWidth="1"/>
    <col min="2068" max="2068" width="7.88671875" style="11" customWidth="1"/>
    <col min="2069" max="2069" width="5.77734375" style="11" bestFit="1" customWidth="1"/>
    <col min="2070" max="2070" width="5" style="11" customWidth="1"/>
    <col min="2071" max="2071" width="3.109375" style="11" customWidth="1"/>
    <col min="2072" max="2072" width="5" style="11" customWidth="1"/>
    <col min="2073" max="2304" width="9" style="11"/>
    <col min="2305" max="2305" width="4.6640625" style="11" customWidth="1"/>
    <col min="2306" max="2306" width="6.6640625" style="11" customWidth="1"/>
    <col min="2307" max="2317" width="3.6640625" style="11" customWidth="1"/>
    <col min="2318" max="2320" width="5.109375" style="11" customWidth="1"/>
    <col min="2321" max="2323" width="5.77734375" style="11" bestFit="1" customWidth="1"/>
    <col min="2324" max="2324" width="7.88671875" style="11" customWidth="1"/>
    <col min="2325" max="2325" width="5.77734375" style="11" bestFit="1" customWidth="1"/>
    <col min="2326" max="2326" width="5" style="11" customWidth="1"/>
    <col min="2327" max="2327" width="3.109375" style="11" customWidth="1"/>
    <col min="2328" max="2328" width="5" style="11" customWidth="1"/>
    <col min="2329" max="2560" width="9" style="11"/>
    <col min="2561" max="2561" width="4.6640625" style="11" customWidth="1"/>
    <col min="2562" max="2562" width="6.6640625" style="11" customWidth="1"/>
    <col min="2563" max="2573" width="3.6640625" style="11" customWidth="1"/>
    <col min="2574" max="2576" width="5.109375" style="11" customWidth="1"/>
    <col min="2577" max="2579" width="5.77734375" style="11" bestFit="1" customWidth="1"/>
    <col min="2580" max="2580" width="7.88671875" style="11" customWidth="1"/>
    <col min="2581" max="2581" width="5.77734375" style="11" bestFit="1" customWidth="1"/>
    <col min="2582" max="2582" width="5" style="11" customWidth="1"/>
    <col min="2583" max="2583" width="3.109375" style="11" customWidth="1"/>
    <col min="2584" max="2584" width="5" style="11" customWidth="1"/>
    <col min="2585" max="2816" width="9" style="11"/>
    <col min="2817" max="2817" width="4.6640625" style="11" customWidth="1"/>
    <col min="2818" max="2818" width="6.6640625" style="11" customWidth="1"/>
    <col min="2819" max="2829" width="3.6640625" style="11" customWidth="1"/>
    <col min="2830" max="2832" width="5.109375" style="11" customWidth="1"/>
    <col min="2833" max="2835" width="5.77734375" style="11" bestFit="1" customWidth="1"/>
    <col min="2836" max="2836" width="7.88671875" style="11" customWidth="1"/>
    <col min="2837" max="2837" width="5.77734375" style="11" bestFit="1" customWidth="1"/>
    <col min="2838" max="2838" width="5" style="11" customWidth="1"/>
    <col min="2839" max="2839" width="3.109375" style="11" customWidth="1"/>
    <col min="2840" max="2840" width="5" style="11" customWidth="1"/>
    <col min="2841" max="3072" width="9" style="11"/>
    <col min="3073" max="3073" width="4.6640625" style="11" customWidth="1"/>
    <col min="3074" max="3074" width="6.6640625" style="11" customWidth="1"/>
    <col min="3075" max="3085" width="3.6640625" style="11" customWidth="1"/>
    <col min="3086" max="3088" width="5.109375" style="11" customWidth="1"/>
    <col min="3089" max="3091" width="5.77734375" style="11" bestFit="1" customWidth="1"/>
    <col min="3092" max="3092" width="7.88671875" style="11" customWidth="1"/>
    <col min="3093" max="3093" width="5.77734375" style="11" bestFit="1" customWidth="1"/>
    <col min="3094" max="3094" width="5" style="11" customWidth="1"/>
    <col min="3095" max="3095" width="3.109375" style="11" customWidth="1"/>
    <col min="3096" max="3096" width="5" style="11" customWidth="1"/>
    <col min="3097" max="3328" width="9" style="11"/>
    <col min="3329" max="3329" width="4.6640625" style="11" customWidth="1"/>
    <col min="3330" max="3330" width="6.6640625" style="11" customWidth="1"/>
    <col min="3331" max="3341" width="3.6640625" style="11" customWidth="1"/>
    <col min="3342" max="3344" width="5.109375" style="11" customWidth="1"/>
    <col min="3345" max="3347" width="5.77734375" style="11" bestFit="1" customWidth="1"/>
    <col min="3348" max="3348" width="7.88671875" style="11" customWidth="1"/>
    <col min="3349" max="3349" width="5.77734375" style="11" bestFit="1" customWidth="1"/>
    <col min="3350" max="3350" width="5" style="11" customWidth="1"/>
    <col min="3351" max="3351" width="3.109375" style="11" customWidth="1"/>
    <col min="3352" max="3352" width="5" style="11" customWidth="1"/>
    <col min="3353" max="3584" width="9" style="11"/>
    <col min="3585" max="3585" width="4.6640625" style="11" customWidth="1"/>
    <col min="3586" max="3586" width="6.6640625" style="11" customWidth="1"/>
    <col min="3587" max="3597" width="3.6640625" style="11" customWidth="1"/>
    <col min="3598" max="3600" width="5.109375" style="11" customWidth="1"/>
    <col min="3601" max="3603" width="5.77734375" style="11" bestFit="1" customWidth="1"/>
    <col min="3604" max="3604" width="7.88671875" style="11" customWidth="1"/>
    <col min="3605" max="3605" width="5.77734375" style="11" bestFit="1" customWidth="1"/>
    <col min="3606" max="3606" width="5" style="11" customWidth="1"/>
    <col min="3607" max="3607" width="3.109375" style="11" customWidth="1"/>
    <col min="3608" max="3608" width="5" style="11" customWidth="1"/>
    <col min="3609" max="3840" width="9" style="11"/>
    <col min="3841" max="3841" width="4.6640625" style="11" customWidth="1"/>
    <col min="3842" max="3842" width="6.6640625" style="11" customWidth="1"/>
    <col min="3843" max="3853" width="3.6640625" style="11" customWidth="1"/>
    <col min="3854" max="3856" width="5.109375" style="11" customWidth="1"/>
    <col min="3857" max="3859" width="5.77734375" style="11" bestFit="1" customWidth="1"/>
    <col min="3860" max="3860" width="7.88671875" style="11" customWidth="1"/>
    <col min="3861" max="3861" width="5.77734375" style="11" bestFit="1" customWidth="1"/>
    <col min="3862" max="3862" width="5" style="11" customWidth="1"/>
    <col min="3863" max="3863" width="3.109375" style="11" customWidth="1"/>
    <col min="3864" max="3864" width="5" style="11" customWidth="1"/>
    <col min="3865" max="4096" width="9" style="11"/>
    <col min="4097" max="4097" width="4.6640625" style="11" customWidth="1"/>
    <col min="4098" max="4098" width="6.6640625" style="11" customWidth="1"/>
    <col min="4099" max="4109" width="3.6640625" style="11" customWidth="1"/>
    <col min="4110" max="4112" width="5.109375" style="11" customWidth="1"/>
    <col min="4113" max="4115" width="5.77734375" style="11" bestFit="1" customWidth="1"/>
    <col min="4116" max="4116" width="7.88671875" style="11" customWidth="1"/>
    <col min="4117" max="4117" width="5.77734375" style="11" bestFit="1" customWidth="1"/>
    <col min="4118" max="4118" width="5" style="11" customWidth="1"/>
    <col min="4119" max="4119" width="3.109375" style="11" customWidth="1"/>
    <col min="4120" max="4120" width="5" style="11" customWidth="1"/>
    <col min="4121" max="4352" width="9" style="11"/>
    <col min="4353" max="4353" width="4.6640625" style="11" customWidth="1"/>
    <col min="4354" max="4354" width="6.6640625" style="11" customWidth="1"/>
    <col min="4355" max="4365" width="3.6640625" style="11" customWidth="1"/>
    <col min="4366" max="4368" width="5.109375" style="11" customWidth="1"/>
    <col min="4369" max="4371" width="5.77734375" style="11" bestFit="1" customWidth="1"/>
    <col min="4372" max="4372" width="7.88671875" style="11" customWidth="1"/>
    <col min="4373" max="4373" width="5.77734375" style="11" bestFit="1" customWidth="1"/>
    <col min="4374" max="4374" width="5" style="11" customWidth="1"/>
    <col min="4375" max="4375" width="3.109375" style="11" customWidth="1"/>
    <col min="4376" max="4376" width="5" style="11" customWidth="1"/>
    <col min="4377" max="4608" width="9" style="11"/>
    <col min="4609" max="4609" width="4.6640625" style="11" customWidth="1"/>
    <col min="4610" max="4610" width="6.6640625" style="11" customWidth="1"/>
    <col min="4611" max="4621" width="3.6640625" style="11" customWidth="1"/>
    <col min="4622" max="4624" width="5.109375" style="11" customWidth="1"/>
    <col min="4625" max="4627" width="5.77734375" style="11" bestFit="1" customWidth="1"/>
    <col min="4628" max="4628" width="7.88671875" style="11" customWidth="1"/>
    <col min="4629" max="4629" width="5.77734375" style="11" bestFit="1" customWidth="1"/>
    <col min="4630" max="4630" width="5" style="11" customWidth="1"/>
    <col min="4631" max="4631" width="3.109375" style="11" customWidth="1"/>
    <col min="4632" max="4632" width="5" style="11" customWidth="1"/>
    <col min="4633" max="4864" width="9" style="11"/>
    <col min="4865" max="4865" width="4.6640625" style="11" customWidth="1"/>
    <col min="4866" max="4866" width="6.6640625" style="11" customWidth="1"/>
    <col min="4867" max="4877" width="3.6640625" style="11" customWidth="1"/>
    <col min="4878" max="4880" width="5.109375" style="11" customWidth="1"/>
    <col min="4881" max="4883" width="5.77734375" style="11" bestFit="1" customWidth="1"/>
    <col min="4884" max="4884" width="7.88671875" style="11" customWidth="1"/>
    <col min="4885" max="4885" width="5.77734375" style="11" bestFit="1" customWidth="1"/>
    <col min="4886" max="4886" width="5" style="11" customWidth="1"/>
    <col min="4887" max="4887" width="3.109375" style="11" customWidth="1"/>
    <col min="4888" max="4888" width="5" style="11" customWidth="1"/>
    <col min="4889" max="5120" width="9" style="11"/>
    <col min="5121" max="5121" width="4.6640625" style="11" customWidth="1"/>
    <col min="5122" max="5122" width="6.6640625" style="11" customWidth="1"/>
    <col min="5123" max="5133" width="3.6640625" style="11" customWidth="1"/>
    <col min="5134" max="5136" width="5.109375" style="11" customWidth="1"/>
    <col min="5137" max="5139" width="5.77734375" style="11" bestFit="1" customWidth="1"/>
    <col min="5140" max="5140" width="7.88671875" style="11" customWidth="1"/>
    <col min="5141" max="5141" width="5.77734375" style="11" bestFit="1" customWidth="1"/>
    <col min="5142" max="5142" width="5" style="11" customWidth="1"/>
    <col min="5143" max="5143" width="3.109375" style="11" customWidth="1"/>
    <col min="5144" max="5144" width="5" style="11" customWidth="1"/>
    <col min="5145" max="5376" width="9" style="11"/>
    <col min="5377" max="5377" width="4.6640625" style="11" customWidth="1"/>
    <col min="5378" max="5378" width="6.6640625" style="11" customWidth="1"/>
    <col min="5379" max="5389" width="3.6640625" style="11" customWidth="1"/>
    <col min="5390" max="5392" width="5.109375" style="11" customWidth="1"/>
    <col min="5393" max="5395" width="5.77734375" style="11" bestFit="1" customWidth="1"/>
    <col min="5396" max="5396" width="7.88671875" style="11" customWidth="1"/>
    <col min="5397" max="5397" width="5.77734375" style="11" bestFit="1" customWidth="1"/>
    <col min="5398" max="5398" width="5" style="11" customWidth="1"/>
    <col min="5399" max="5399" width="3.109375" style="11" customWidth="1"/>
    <col min="5400" max="5400" width="5" style="11" customWidth="1"/>
    <col min="5401" max="5632" width="9" style="11"/>
    <col min="5633" max="5633" width="4.6640625" style="11" customWidth="1"/>
    <col min="5634" max="5634" width="6.6640625" style="11" customWidth="1"/>
    <col min="5635" max="5645" width="3.6640625" style="11" customWidth="1"/>
    <col min="5646" max="5648" width="5.109375" style="11" customWidth="1"/>
    <col min="5649" max="5651" width="5.77734375" style="11" bestFit="1" customWidth="1"/>
    <col min="5652" max="5652" width="7.88671875" style="11" customWidth="1"/>
    <col min="5653" max="5653" width="5.77734375" style="11" bestFit="1" customWidth="1"/>
    <col min="5654" max="5654" width="5" style="11" customWidth="1"/>
    <col min="5655" max="5655" width="3.109375" style="11" customWidth="1"/>
    <col min="5656" max="5656" width="5" style="11" customWidth="1"/>
    <col min="5657" max="5888" width="9" style="11"/>
    <col min="5889" max="5889" width="4.6640625" style="11" customWidth="1"/>
    <col min="5890" max="5890" width="6.6640625" style="11" customWidth="1"/>
    <col min="5891" max="5901" width="3.6640625" style="11" customWidth="1"/>
    <col min="5902" max="5904" width="5.109375" style="11" customWidth="1"/>
    <col min="5905" max="5907" width="5.77734375" style="11" bestFit="1" customWidth="1"/>
    <col min="5908" max="5908" width="7.88671875" style="11" customWidth="1"/>
    <col min="5909" max="5909" width="5.77734375" style="11" bestFit="1" customWidth="1"/>
    <col min="5910" max="5910" width="5" style="11" customWidth="1"/>
    <col min="5911" max="5911" width="3.109375" style="11" customWidth="1"/>
    <col min="5912" max="5912" width="5" style="11" customWidth="1"/>
    <col min="5913" max="6144" width="9" style="11"/>
    <col min="6145" max="6145" width="4.6640625" style="11" customWidth="1"/>
    <col min="6146" max="6146" width="6.6640625" style="11" customWidth="1"/>
    <col min="6147" max="6157" width="3.6640625" style="11" customWidth="1"/>
    <col min="6158" max="6160" width="5.109375" style="11" customWidth="1"/>
    <col min="6161" max="6163" width="5.77734375" style="11" bestFit="1" customWidth="1"/>
    <col min="6164" max="6164" width="7.88671875" style="11" customWidth="1"/>
    <col min="6165" max="6165" width="5.77734375" style="11" bestFit="1" customWidth="1"/>
    <col min="6166" max="6166" width="5" style="11" customWidth="1"/>
    <col min="6167" max="6167" width="3.109375" style="11" customWidth="1"/>
    <col min="6168" max="6168" width="5" style="11" customWidth="1"/>
    <col min="6169" max="6400" width="9" style="11"/>
    <col min="6401" max="6401" width="4.6640625" style="11" customWidth="1"/>
    <col min="6402" max="6402" width="6.6640625" style="11" customWidth="1"/>
    <col min="6403" max="6413" width="3.6640625" style="11" customWidth="1"/>
    <col min="6414" max="6416" width="5.109375" style="11" customWidth="1"/>
    <col min="6417" max="6419" width="5.77734375" style="11" bestFit="1" customWidth="1"/>
    <col min="6420" max="6420" width="7.88671875" style="11" customWidth="1"/>
    <col min="6421" max="6421" width="5.77734375" style="11" bestFit="1" customWidth="1"/>
    <col min="6422" max="6422" width="5" style="11" customWidth="1"/>
    <col min="6423" max="6423" width="3.109375" style="11" customWidth="1"/>
    <col min="6424" max="6424" width="5" style="11" customWidth="1"/>
    <col min="6425" max="6656" width="9" style="11"/>
    <col min="6657" max="6657" width="4.6640625" style="11" customWidth="1"/>
    <col min="6658" max="6658" width="6.6640625" style="11" customWidth="1"/>
    <col min="6659" max="6669" width="3.6640625" style="11" customWidth="1"/>
    <col min="6670" max="6672" width="5.109375" style="11" customWidth="1"/>
    <col min="6673" max="6675" width="5.77734375" style="11" bestFit="1" customWidth="1"/>
    <col min="6676" max="6676" width="7.88671875" style="11" customWidth="1"/>
    <col min="6677" max="6677" width="5.77734375" style="11" bestFit="1" customWidth="1"/>
    <col min="6678" max="6678" width="5" style="11" customWidth="1"/>
    <col min="6679" max="6679" width="3.109375" style="11" customWidth="1"/>
    <col min="6680" max="6680" width="5" style="11" customWidth="1"/>
    <col min="6681" max="6912" width="9" style="11"/>
    <col min="6913" max="6913" width="4.6640625" style="11" customWidth="1"/>
    <col min="6914" max="6914" width="6.6640625" style="11" customWidth="1"/>
    <col min="6915" max="6925" width="3.6640625" style="11" customWidth="1"/>
    <col min="6926" max="6928" width="5.109375" style="11" customWidth="1"/>
    <col min="6929" max="6931" width="5.77734375" style="11" bestFit="1" customWidth="1"/>
    <col min="6932" max="6932" width="7.88671875" style="11" customWidth="1"/>
    <col min="6933" max="6933" width="5.77734375" style="11" bestFit="1" customWidth="1"/>
    <col min="6934" max="6934" width="5" style="11" customWidth="1"/>
    <col min="6935" max="6935" width="3.109375" style="11" customWidth="1"/>
    <col min="6936" max="6936" width="5" style="11" customWidth="1"/>
    <col min="6937" max="7168" width="9" style="11"/>
    <col min="7169" max="7169" width="4.6640625" style="11" customWidth="1"/>
    <col min="7170" max="7170" width="6.6640625" style="11" customWidth="1"/>
    <col min="7171" max="7181" width="3.6640625" style="11" customWidth="1"/>
    <col min="7182" max="7184" width="5.109375" style="11" customWidth="1"/>
    <col min="7185" max="7187" width="5.77734375" style="11" bestFit="1" customWidth="1"/>
    <col min="7188" max="7188" width="7.88671875" style="11" customWidth="1"/>
    <col min="7189" max="7189" width="5.77734375" style="11" bestFit="1" customWidth="1"/>
    <col min="7190" max="7190" width="5" style="11" customWidth="1"/>
    <col min="7191" max="7191" width="3.109375" style="11" customWidth="1"/>
    <col min="7192" max="7192" width="5" style="11" customWidth="1"/>
    <col min="7193" max="7424" width="9" style="11"/>
    <col min="7425" max="7425" width="4.6640625" style="11" customWidth="1"/>
    <col min="7426" max="7426" width="6.6640625" style="11" customWidth="1"/>
    <col min="7427" max="7437" width="3.6640625" style="11" customWidth="1"/>
    <col min="7438" max="7440" width="5.109375" style="11" customWidth="1"/>
    <col min="7441" max="7443" width="5.77734375" style="11" bestFit="1" customWidth="1"/>
    <col min="7444" max="7444" width="7.88671875" style="11" customWidth="1"/>
    <col min="7445" max="7445" width="5.77734375" style="11" bestFit="1" customWidth="1"/>
    <col min="7446" max="7446" width="5" style="11" customWidth="1"/>
    <col min="7447" max="7447" width="3.109375" style="11" customWidth="1"/>
    <col min="7448" max="7448" width="5" style="11" customWidth="1"/>
    <col min="7449" max="7680" width="9" style="11"/>
    <col min="7681" max="7681" width="4.6640625" style="11" customWidth="1"/>
    <col min="7682" max="7682" width="6.6640625" style="11" customWidth="1"/>
    <col min="7683" max="7693" width="3.6640625" style="11" customWidth="1"/>
    <col min="7694" max="7696" width="5.109375" style="11" customWidth="1"/>
    <col min="7697" max="7699" width="5.77734375" style="11" bestFit="1" customWidth="1"/>
    <col min="7700" max="7700" width="7.88671875" style="11" customWidth="1"/>
    <col min="7701" max="7701" width="5.77734375" style="11" bestFit="1" customWidth="1"/>
    <col min="7702" max="7702" width="5" style="11" customWidth="1"/>
    <col min="7703" max="7703" width="3.109375" style="11" customWidth="1"/>
    <col min="7704" max="7704" width="5" style="11" customWidth="1"/>
    <col min="7705" max="7936" width="9" style="11"/>
    <col min="7937" max="7937" width="4.6640625" style="11" customWidth="1"/>
    <col min="7938" max="7938" width="6.6640625" style="11" customWidth="1"/>
    <col min="7939" max="7949" width="3.6640625" style="11" customWidth="1"/>
    <col min="7950" max="7952" width="5.109375" style="11" customWidth="1"/>
    <col min="7953" max="7955" width="5.77734375" style="11" bestFit="1" customWidth="1"/>
    <col min="7956" max="7956" width="7.88671875" style="11" customWidth="1"/>
    <col min="7957" max="7957" width="5.77734375" style="11" bestFit="1" customWidth="1"/>
    <col min="7958" max="7958" width="5" style="11" customWidth="1"/>
    <col min="7959" max="7959" width="3.109375" style="11" customWidth="1"/>
    <col min="7960" max="7960" width="5" style="11" customWidth="1"/>
    <col min="7961" max="8192" width="9" style="11"/>
    <col min="8193" max="8193" width="4.6640625" style="11" customWidth="1"/>
    <col min="8194" max="8194" width="6.6640625" style="11" customWidth="1"/>
    <col min="8195" max="8205" width="3.6640625" style="11" customWidth="1"/>
    <col min="8206" max="8208" width="5.109375" style="11" customWidth="1"/>
    <col min="8209" max="8211" width="5.77734375" style="11" bestFit="1" customWidth="1"/>
    <col min="8212" max="8212" width="7.88671875" style="11" customWidth="1"/>
    <col min="8213" max="8213" width="5.77734375" style="11" bestFit="1" customWidth="1"/>
    <col min="8214" max="8214" width="5" style="11" customWidth="1"/>
    <col min="8215" max="8215" width="3.109375" style="11" customWidth="1"/>
    <col min="8216" max="8216" width="5" style="11" customWidth="1"/>
    <col min="8217" max="8448" width="9" style="11"/>
    <col min="8449" max="8449" width="4.6640625" style="11" customWidth="1"/>
    <col min="8450" max="8450" width="6.6640625" style="11" customWidth="1"/>
    <col min="8451" max="8461" width="3.6640625" style="11" customWidth="1"/>
    <col min="8462" max="8464" width="5.109375" style="11" customWidth="1"/>
    <col min="8465" max="8467" width="5.77734375" style="11" bestFit="1" customWidth="1"/>
    <col min="8468" max="8468" width="7.88671875" style="11" customWidth="1"/>
    <col min="8469" max="8469" width="5.77734375" style="11" bestFit="1" customWidth="1"/>
    <col min="8470" max="8470" width="5" style="11" customWidth="1"/>
    <col min="8471" max="8471" width="3.109375" style="11" customWidth="1"/>
    <col min="8472" max="8472" width="5" style="11" customWidth="1"/>
    <col min="8473" max="8704" width="9" style="11"/>
    <col min="8705" max="8705" width="4.6640625" style="11" customWidth="1"/>
    <col min="8706" max="8706" width="6.6640625" style="11" customWidth="1"/>
    <col min="8707" max="8717" width="3.6640625" style="11" customWidth="1"/>
    <col min="8718" max="8720" width="5.109375" style="11" customWidth="1"/>
    <col min="8721" max="8723" width="5.77734375" style="11" bestFit="1" customWidth="1"/>
    <col min="8724" max="8724" width="7.88671875" style="11" customWidth="1"/>
    <col min="8725" max="8725" width="5.77734375" style="11" bestFit="1" customWidth="1"/>
    <col min="8726" max="8726" width="5" style="11" customWidth="1"/>
    <col min="8727" max="8727" width="3.109375" style="11" customWidth="1"/>
    <col min="8728" max="8728" width="5" style="11" customWidth="1"/>
    <col min="8729" max="8960" width="9" style="11"/>
    <col min="8961" max="8961" width="4.6640625" style="11" customWidth="1"/>
    <col min="8962" max="8962" width="6.6640625" style="11" customWidth="1"/>
    <col min="8963" max="8973" width="3.6640625" style="11" customWidth="1"/>
    <col min="8974" max="8976" width="5.109375" style="11" customWidth="1"/>
    <col min="8977" max="8979" width="5.77734375" style="11" bestFit="1" customWidth="1"/>
    <col min="8980" max="8980" width="7.88671875" style="11" customWidth="1"/>
    <col min="8981" max="8981" width="5.77734375" style="11" bestFit="1" customWidth="1"/>
    <col min="8982" max="8982" width="5" style="11" customWidth="1"/>
    <col min="8983" max="8983" width="3.109375" style="11" customWidth="1"/>
    <col min="8984" max="8984" width="5" style="11" customWidth="1"/>
    <col min="8985" max="9216" width="9" style="11"/>
    <col min="9217" max="9217" width="4.6640625" style="11" customWidth="1"/>
    <col min="9218" max="9218" width="6.6640625" style="11" customWidth="1"/>
    <col min="9219" max="9229" width="3.6640625" style="11" customWidth="1"/>
    <col min="9230" max="9232" width="5.109375" style="11" customWidth="1"/>
    <col min="9233" max="9235" width="5.77734375" style="11" bestFit="1" customWidth="1"/>
    <col min="9236" max="9236" width="7.88671875" style="11" customWidth="1"/>
    <col min="9237" max="9237" width="5.77734375" style="11" bestFit="1" customWidth="1"/>
    <col min="9238" max="9238" width="5" style="11" customWidth="1"/>
    <col min="9239" max="9239" width="3.109375" style="11" customWidth="1"/>
    <col min="9240" max="9240" width="5" style="11" customWidth="1"/>
    <col min="9241" max="9472" width="9" style="11"/>
    <col min="9473" max="9473" width="4.6640625" style="11" customWidth="1"/>
    <col min="9474" max="9474" width="6.6640625" style="11" customWidth="1"/>
    <col min="9475" max="9485" width="3.6640625" style="11" customWidth="1"/>
    <col min="9486" max="9488" width="5.109375" style="11" customWidth="1"/>
    <col min="9489" max="9491" width="5.77734375" style="11" bestFit="1" customWidth="1"/>
    <col min="9492" max="9492" width="7.88671875" style="11" customWidth="1"/>
    <col min="9493" max="9493" width="5.77734375" style="11" bestFit="1" customWidth="1"/>
    <col min="9494" max="9494" width="5" style="11" customWidth="1"/>
    <col min="9495" max="9495" width="3.109375" style="11" customWidth="1"/>
    <col min="9496" max="9496" width="5" style="11" customWidth="1"/>
    <col min="9497" max="9728" width="9" style="11"/>
    <col min="9729" max="9729" width="4.6640625" style="11" customWidth="1"/>
    <col min="9730" max="9730" width="6.6640625" style="11" customWidth="1"/>
    <col min="9731" max="9741" width="3.6640625" style="11" customWidth="1"/>
    <col min="9742" max="9744" width="5.109375" style="11" customWidth="1"/>
    <col min="9745" max="9747" width="5.77734375" style="11" bestFit="1" customWidth="1"/>
    <col min="9748" max="9748" width="7.88671875" style="11" customWidth="1"/>
    <col min="9749" max="9749" width="5.77734375" style="11" bestFit="1" customWidth="1"/>
    <col min="9750" max="9750" width="5" style="11" customWidth="1"/>
    <col min="9751" max="9751" width="3.109375" style="11" customWidth="1"/>
    <col min="9752" max="9752" width="5" style="11" customWidth="1"/>
    <col min="9753" max="9984" width="9" style="11"/>
    <col min="9985" max="9985" width="4.6640625" style="11" customWidth="1"/>
    <col min="9986" max="9986" width="6.6640625" style="11" customWidth="1"/>
    <col min="9987" max="9997" width="3.6640625" style="11" customWidth="1"/>
    <col min="9998" max="10000" width="5.109375" style="11" customWidth="1"/>
    <col min="10001" max="10003" width="5.77734375" style="11" bestFit="1" customWidth="1"/>
    <col min="10004" max="10004" width="7.88671875" style="11" customWidth="1"/>
    <col min="10005" max="10005" width="5.77734375" style="11" bestFit="1" customWidth="1"/>
    <col min="10006" max="10006" width="5" style="11" customWidth="1"/>
    <col min="10007" max="10007" width="3.109375" style="11" customWidth="1"/>
    <col min="10008" max="10008" width="5" style="11" customWidth="1"/>
    <col min="10009" max="10240" width="9" style="11"/>
    <col min="10241" max="10241" width="4.6640625" style="11" customWidth="1"/>
    <col min="10242" max="10242" width="6.6640625" style="11" customWidth="1"/>
    <col min="10243" max="10253" width="3.6640625" style="11" customWidth="1"/>
    <col min="10254" max="10256" width="5.109375" style="11" customWidth="1"/>
    <col min="10257" max="10259" width="5.77734375" style="11" bestFit="1" customWidth="1"/>
    <col min="10260" max="10260" width="7.88671875" style="11" customWidth="1"/>
    <col min="10261" max="10261" width="5.77734375" style="11" bestFit="1" customWidth="1"/>
    <col min="10262" max="10262" width="5" style="11" customWidth="1"/>
    <col min="10263" max="10263" width="3.109375" style="11" customWidth="1"/>
    <col min="10264" max="10264" width="5" style="11" customWidth="1"/>
    <col min="10265" max="10496" width="9" style="11"/>
    <col min="10497" max="10497" width="4.6640625" style="11" customWidth="1"/>
    <col min="10498" max="10498" width="6.6640625" style="11" customWidth="1"/>
    <col min="10499" max="10509" width="3.6640625" style="11" customWidth="1"/>
    <col min="10510" max="10512" width="5.109375" style="11" customWidth="1"/>
    <col min="10513" max="10515" width="5.77734375" style="11" bestFit="1" customWidth="1"/>
    <col min="10516" max="10516" width="7.88671875" style="11" customWidth="1"/>
    <col min="10517" max="10517" width="5.77734375" style="11" bestFit="1" customWidth="1"/>
    <col min="10518" max="10518" width="5" style="11" customWidth="1"/>
    <col min="10519" max="10519" width="3.109375" style="11" customWidth="1"/>
    <col min="10520" max="10520" width="5" style="11" customWidth="1"/>
    <col min="10521" max="10752" width="9" style="11"/>
    <col min="10753" max="10753" width="4.6640625" style="11" customWidth="1"/>
    <col min="10754" max="10754" width="6.6640625" style="11" customWidth="1"/>
    <col min="10755" max="10765" width="3.6640625" style="11" customWidth="1"/>
    <col min="10766" max="10768" width="5.109375" style="11" customWidth="1"/>
    <col min="10769" max="10771" width="5.77734375" style="11" bestFit="1" customWidth="1"/>
    <col min="10772" max="10772" width="7.88671875" style="11" customWidth="1"/>
    <col min="10773" max="10773" width="5.77734375" style="11" bestFit="1" customWidth="1"/>
    <col min="10774" max="10774" width="5" style="11" customWidth="1"/>
    <col min="10775" max="10775" width="3.109375" style="11" customWidth="1"/>
    <col min="10776" max="10776" width="5" style="11" customWidth="1"/>
    <col min="10777" max="11008" width="9" style="11"/>
    <col min="11009" max="11009" width="4.6640625" style="11" customWidth="1"/>
    <col min="11010" max="11010" width="6.6640625" style="11" customWidth="1"/>
    <col min="11011" max="11021" width="3.6640625" style="11" customWidth="1"/>
    <col min="11022" max="11024" width="5.109375" style="11" customWidth="1"/>
    <col min="11025" max="11027" width="5.77734375" style="11" bestFit="1" customWidth="1"/>
    <col min="11028" max="11028" width="7.88671875" style="11" customWidth="1"/>
    <col min="11029" max="11029" width="5.77734375" style="11" bestFit="1" customWidth="1"/>
    <col min="11030" max="11030" width="5" style="11" customWidth="1"/>
    <col min="11031" max="11031" width="3.109375" style="11" customWidth="1"/>
    <col min="11032" max="11032" width="5" style="11" customWidth="1"/>
    <col min="11033" max="11264" width="9" style="11"/>
    <col min="11265" max="11265" width="4.6640625" style="11" customWidth="1"/>
    <col min="11266" max="11266" width="6.6640625" style="11" customWidth="1"/>
    <col min="11267" max="11277" width="3.6640625" style="11" customWidth="1"/>
    <col min="11278" max="11280" width="5.109375" style="11" customWidth="1"/>
    <col min="11281" max="11283" width="5.77734375" style="11" bestFit="1" customWidth="1"/>
    <col min="11284" max="11284" width="7.88671875" style="11" customWidth="1"/>
    <col min="11285" max="11285" width="5.77734375" style="11" bestFit="1" customWidth="1"/>
    <col min="11286" max="11286" width="5" style="11" customWidth="1"/>
    <col min="11287" max="11287" width="3.109375" style="11" customWidth="1"/>
    <col min="11288" max="11288" width="5" style="11" customWidth="1"/>
    <col min="11289" max="11520" width="9" style="11"/>
    <col min="11521" max="11521" width="4.6640625" style="11" customWidth="1"/>
    <col min="11522" max="11522" width="6.6640625" style="11" customWidth="1"/>
    <col min="11523" max="11533" width="3.6640625" style="11" customWidth="1"/>
    <col min="11534" max="11536" width="5.109375" style="11" customWidth="1"/>
    <col min="11537" max="11539" width="5.77734375" style="11" bestFit="1" customWidth="1"/>
    <col min="11540" max="11540" width="7.88671875" style="11" customWidth="1"/>
    <col min="11541" max="11541" width="5.77734375" style="11" bestFit="1" customWidth="1"/>
    <col min="11542" max="11542" width="5" style="11" customWidth="1"/>
    <col min="11543" max="11543" width="3.109375" style="11" customWidth="1"/>
    <col min="11544" max="11544" width="5" style="11" customWidth="1"/>
    <col min="11545" max="11776" width="9" style="11"/>
    <col min="11777" max="11777" width="4.6640625" style="11" customWidth="1"/>
    <col min="11778" max="11778" width="6.6640625" style="11" customWidth="1"/>
    <col min="11779" max="11789" width="3.6640625" style="11" customWidth="1"/>
    <col min="11790" max="11792" width="5.109375" style="11" customWidth="1"/>
    <col min="11793" max="11795" width="5.77734375" style="11" bestFit="1" customWidth="1"/>
    <col min="11796" max="11796" width="7.88671875" style="11" customWidth="1"/>
    <col min="11797" max="11797" width="5.77734375" style="11" bestFit="1" customWidth="1"/>
    <col min="11798" max="11798" width="5" style="11" customWidth="1"/>
    <col min="11799" max="11799" width="3.109375" style="11" customWidth="1"/>
    <col min="11800" max="11800" width="5" style="11" customWidth="1"/>
    <col min="11801" max="12032" width="9" style="11"/>
    <col min="12033" max="12033" width="4.6640625" style="11" customWidth="1"/>
    <col min="12034" max="12034" width="6.6640625" style="11" customWidth="1"/>
    <col min="12035" max="12045" width="3.6640625" style="11" customWidth="1"/>
    <col min="12046" max="12048" width="5.109375" style="11" customWidth="1"/>
    <col min="12049" max="12051" width="5.77734375" style="11" bestFit="1" customWidth="1"/>
    <col min="12052" max="12052" width="7.88671875" style="11" customWidth="1"/>
    <col min="12053" max="12053" width="5.77734375" style="11" bestFit="1" customWidth="1"/>
    <col min="12054" max="12054" width="5" style="11" customWidth="1"/>
    <col min="12055" max="12055" width="3.109375" style="11" customWidth="1"/>
    <col min="12056" max="12056" width="5" style="11" customWidth="1"/>
    <col min="12057" max="12288" width="9" style="11"/>
    <col min="12289" max="12289" width="4.6640625" style="11" customWidth="1"/>
    <col min="12290" max="12290" width="6.6640625" style="11" customWidth="1"/>
    <col min="12291" max="12301" width="3.6640625" style="11" customWidth="1"/>
    <col min="12302" max="12304" width="5.109375" style="11" customWidth="1"/>
    <col min="12305" max="12307" width="5.77734375" style="11" bestFit="1" customWidth="1"/>
    <col min="12308" max="12308" width="7.88671875" style="11" customWidth="1"/>
    <col min="12309" max="12309" width="5.77734375" style="11" bestFit="1" customWidth="1"/>
    <col min="12310" max="12310" width="5" style="11" customWidth="1"/>
    <col min="12311" max="12311" width="3.109375" style="11" customWidth="1"/>
    <col min="12312" max="12312" width="5" style="11" customWidth="1"/>
    <col min="12313" max="12544" width="9" style="11"/>
    <col min="12545" max="12545" width="4.6640625" style="11" customWidth="1"/>
    <col min="12546" max="12546" width="6.6640625" style="11" customWidth="1"/>
    <col min="12547" max="12557" width="3.6640625" style="11" customWidth="1"/>
    <col min="12558" max="12560" width="5.109375" style="11" customWidth="1"/>
    <col min="12561" max="12563" width="5.77734375" style="11" bestFit="1" customWidth="1"/>
    <col min="12564" max="12564" width="7.88671875" style="11" customWidth="1"/>
    <col min="12565" max="12565" width="5.77734375" style="11" bestFit="1" customWidth="1"/>
    <col min="12566" max="12566" width="5" style="11" customWidth="1"/>
    <col min="12567" max="12567" width="3.109375" style="11" customWidth="1"/>
    <col min="12568" max="12568" width="5" style="11" customWidth="1"/>
    <col min="12569" max="12800" width="9" style="11"/>
    <col min="12801" max="12801" width="4.6640625" style="11" customWidth="1"/>
    <col min="12802" max="12802" width="6.6640625" style="11" customWidth="1"/>
    <col min="12803" max="12813" width="3.6640625" style="11" customWidth="1"/>
    <col min="12814" max="12816" width="5.109375" style="11" customWidth="1"/>
    <col min="12817" max="12819" width="5.77734375" style="11" bestFit="1" customWidth="1"/>
    <col min="12820" max="12820" width="7.88671875" style="11" customWidth="1"/>
    <col min="12821" max="12821" width="5.77734375" style="11" bestFit="1" customWidth="1"/>
    <col min="12822" max="12822" width="5" style="11" customWidth="1"/>
    <col min="12823" max="12823" width="3.109375" style="11" customWidth="1"/>
    <col min="12824" max="12824" width="5" style="11" customWidth="1"/>
    <col min="12825" max="13056" width="9" style="11"/>
    <col min="13057" max="13057" width="4.6640625" style="11" customWidth="1"/>
    <col min="13058" max="13058" width="6.6640625" style="11" customWidth="1"/>
    <col min="13059" max="13069" width="3.6640625" style="11" customWidth="1"/>
    <col min="13070" max="13072" width="5.109375" style="11" customWidth="1"/>
    <col min="13073" max="13075" width="5.77734375" style="11" bestFit="1" customWidth="1"/>
    <col min="13076" max="13076" width="7.88671875" style="11" customWidth="1"/>
    <col min="13077" max="13077" width="5.77734375" style="11" bestFit="1" customWidth="1"/>
    <col min="13078" max="13078" width="5" style="11" customWidth="1"/>
    <col min="13079" max="13079" width="3.109375" style="11" customWidth="1"/>
    <col min="13080" max="13080" width="5" style="11" customWidth="1"/>
    <col min="13081" max="13312" width="9" style="11"/>
    <col min="13313" max="13313" width="4.6640625" style="11" customWidth="1"/>
    <col min="13314" max="13314" width="6.6640625" style="11" customWidth="1"/>
    <col min="13315" max="13325" width="3.6640625" style="11" customWidth="1"/>
    <col min="13326" max="13328" width="5.109375" style="11" customWidth="1"/>
    <col min="13329" max="13331" width="5.77734375" style="11" bestFit="1" customWidth="1"/>
    <col min="13332" max="13332" width="7.88671875" style="11" customWidth="1"/>
    <col min="13333" max="13333" width="5.77734375" style="11" bestFit="1" customWidth="1"/>
    <col min="13334" max="13334" width="5" style="11" customWidth="1"/>
    <col min="13335" max="13335" width="3.109375" style="11" customWidth="1"/>
    <col min="13336" max="13336" width="5" style="11" customWidth="1"/>
    <col min="13337" max="13568" width="9" style="11"/>
    <col min="13569" max="13569" width="4.6640625" style="11" customWidth="1"/>
    <col min="13570" max="13570" width="6.6640625" style="11" customWidth="1"/>
    <col min="13571" max="13581" width="3.6640625" style="11" customWidth="1"/>
    <col min="13582" max="13584" width="5.109375" style="11" customWidth="1"/>
    <col min="13585" max="13587" width="5.77734375" style="11" bestFit="1" customWidth="1"/>
    <col min="13588" max="13588" width="7.88671875" style="11" customWidth="1"/>
    <col min="13589" max="13589" width="5.77734375" style="11" bestFit="1" customWidth="1"/>
    <col min="13590" max="13590" width="5" style="11" customWidth="1"/>
    <col min="13591" max="13591" width="3.109375" style="11" customWidth="1"/>
    <col min="13592" max="13592" width="5" style="11" customWidth="1"/>
    <col min="13593" max="13824" width="9" style="11"/>
    <col min="13825" max="13825" width="4.6640625" style="11" customWidth="1"/>
    <col min="13826" max="13826" width="6.6640625" style="11" customWidth="1"/>
    <col min="13827" max="13837" width="3.6640625" style="11" customWidth="1"/>
    <col min="13838" max="13840" width="5.109375" style="11" customWidth="1"/>
    <col min="13841" max="13843" width="5.77734375" style="11" bestFit="1" customWidth="1"/>
    <col min="13844" max="13844" width="7.88671875" style="11" customWidth="1"/>
    <col min="13845" max="13845" width="5.77734375" style="11" bestFit="1" customWidth="1"/>
    <col min="13846" max="13846" width="5" style="11" customWidth="1"/>
    <col min="13847" max="13847" width="3.109375" style="11" customWidth="1"/>
    <col min="13848" max="13848" width="5" style="11" customWidth="1"/>
    <col min="13849" max="14080" width="9" style="11"/>
    <col min="14081" max="14081" width="4.6640625" style="11" customWidth="1"/>
    <col min="14082" max="14082" width="6.6640625" style="11" customWidth="1"/>
    <col min="14083" max="14093" width="3.6640625" style="11" customWidth="1"/>
    <col min="14094" max="14096" width="5.109375" style="11" customWidth="1"/>
    <col min="14097" max="14099" width="5.77734375" style="11" bestFit="1" customWidth="1"/>
    <col min="14100" max="14100" width="7.88671875" style="11" customWidth="1"/>
    <col min="14101" max="14101" width="5.77734375" style="11" bestFit="1" customWidth="1"/>
    <col min="14102" max="14102" width="5" style="11" customWidth="1"/>
    <col min="14103" max="14103" width="3.109375" style="11" customWidth="1"/>
    <col min="14104" max="14104" width="5" style="11" customWidth="1"/>
    <col min="14105" max="14336" width="9" style="11"/>
    <col min="14337" max="14337" width="4.6640625" style="11" customWidth="1"/>
    <col min="14338" max="14338" width="6.6640625" style="11" customWidth="1"/>
    <col min="14339" max="14349" width="3.6640625" style="11" customWidth="1"/>
    <col min="14350" max="14352" width="5.109375" style="11" customWidth="1"/>
    <col min="14353" max="14355" width="5.77734375" style="11" bestFit="1" customWidth="1"/>
    <col min="14356" max="14356" width="7.88671875" style="11" customWidth="1"/>
    <col min="14357" max="14357" width="5.77734375" style="11" bestFit="1" customWidth="1"/>
    <col min="14358" max="14358" width="5" style="11" customWidth="1"/>
    <col min="14359" max="14359" width="3.109375" style="11" customWidth="1"/>
    <col min="14360" max="14360" width="5" style="11" customWidth="1"/>
    <col min="14361" max="14592" width="9" style="11"/>
    <col min="14593" max="14593" width="4.6640625" style="11" customWidth="1"/>
    <col min="14594" max="14594" width="6.6640625" style="11" customWidth="1"/>
    <col min="14595" max="14605" width="3.6640625" style="11" customWidth="1"/>
    <col min="14606" max="14608" width="5.109375" style="11" customWidth="1"/>
    <col min="14609" max="14611" width="5.77734375" style="11" bestFit="1" customWidth="1"/>
    <col min="14612" max="14612" width="7.88671875" style="11" customWidth="1"/>
    <col min="14613" max="14613" width="5.77734375" style="11" bestFit="1" customWidth="1"/>
    <col min="14614" max="14614" width="5" style="11" customWidth="1"/>
    <col min="14615" max="14615" width="3.109375" style="11" customWidth="1"/>
    <col min="14616" max="14616" width="5" style="11" customWidth="1"/>
    <col min="14617" max="14848" width="9" style="11"/>
    <col min="14849" max="14849" width="4.6640625" style="11" customWidth="1"/>
    <col min="14850" max="14850" width="6.6640625" style="11" customWidth="1"/>
    <col min="14851" max="14861" width="3.6640625" style="11" customWidth="1"/>
    <col min="14862" max="14864" width="5.109375" style="11" customWidth="1"/>
    <col min="14865" max="14867" width="5.77734375" style="11" bestFit="1" customWidth="1"/>
    <col min="14868" max="14868" width="7.88671875" style="11" customWidth="1"/>
    <col min="14869" max="14869" width="5.77734375" style="11" bestFit="1" customWidth="1"/>
    <col min="14870" max="14870" width="5" style="11" customWidth="1"/>
    <col min="14871" max="14871" width="3.109375" style="11" customWidth="1"/>
    <col min="14872" max="14872" width="5" style="11" customWidth="1"/>
    <col min="14873" max="15104" width="9" style="11"/>
    <col min="15105" max="15105" width="4.6640625" style="11" customWidth="1"/>
    <col min="15106" max="15106" width="6.6640625" style="11" customWidth="1"/>
    <col min="15107" max="15117" width="3.6640625" style="11" customWidth="1"/>
    <col min="15118" max="15120" width="5.109375" style="11" customWidth="1"/>
    <col min="15121" max="15123" width="5.77734375" style="11" bestFit="1" customWidth="1"/>
    <col min="15124" max="15124" width="7.88671875" style="11" customWidth="1"/>
    <col min="15125" max="15125" width="5.77734375" style="11" bestFit="1" customWidth="1"/>
    <col min="15126" max="15126" width="5" style="11" customWidth="1"/>
    <col min="15127" max="15127" width="3.109375" style="11" customWidth="1"/>
    <col min="15128" max="15128" width="5" style="11" customWidth="1"/>
    <col min="15129" max="15360" width="9" style="11"/>
    <col min="15361" max="15361" width="4.6640625" style="11" customWidth="1"/>
    <col min="15362" max="15362" width="6.6640625" style="11" customWidth="1"/>
    <col min="15363" max="15373" width="3.6640625" style="11" customWidth="1"/>
    <col min="15374" max="15376" width="5.109375" style="11" customWidth="1"/>
    <col min="15377" max="15379" width="5.77734375" style="11" bestFit="1" customWidth="1"/>
    <col min="15380" max="15380" width="7.88671875" style="11" customWidth="1"/>
    <col min="15381" max="15381" width="5.77734375" style="11" bestFit="1" customWidth="1"/>
    <col min="15382" max="15382" width="5" style="11" customWidth="1"/>
    <col min="15383" max="15383" width="3.109375" style="11" customWidth="1"/>
    <col min="15384" max="15384" width="5" style="11" customWidth="1"/>
    <col min="15385" max="15616" width="9" style="11"/>
    <col min="15617" max="15617" width="4.6640625" style="11" customWidth="1"/>
    <col min="15618" max="15618" width="6.6640625" style="11" customWidth="1"/>
    <col min="15619" max="15629" width="3.6640625" style="11" customWidth="1"/>
    <col min="15630" max="15632" width="5.109375" style="11" customWidth="1"/>
    <col min="15633" max="15635" width="5.77734375" style="11" bestFit="1" customWidth="1"/>
    <col min="15636" max="15636" width="7.88671875" style="11" customWidth="1"/>
    <col min="15637" max="15637" width="5.77734375" style="11" bestFit="1" customWidth="1"/>
    <col min="15638" max="15638" width="5" style="11" customWidth="1"/>
    <col min="15639" max="15639" width="3.109375" style="11" customWidth="1"/>
    <col min="15640" max="15640" width="5" style="11" customWidth="1"/>
    <col min="15641" max="15872" width="9" style="11"/>
    <col min="15873" max="15873" width="4.6640625" style="11" customWidth="1"/>
    <col min="15874" max="15874" width="6.6640625" style="11" customWidth="1"/>
    <col min="15875" max="15885" width="3.6640625" style="11" customWidth="1"/>
    <col min="15886" max="15888" width="5.109375" style="11" customWidth="1"/>
    <col min="15889" max="15891" width="5.77734375" style="11" bestFit="1" customWidth="1"/>
    <col min="15892" max="15892" width="7.88671875" style="11" customWidth="1"/>
    <col min="15893" max="15893" width="5.77734375" style="11" bestFit="1" customWidth="1"/>
    <col min="15894" max="15894" width="5" style="11" customWidth="1"/>
    <col min="15895" max="15895" width="3.109375" style="11" customWidth="1"/>
    <col min="15896" max="15896" width="5" style="11" customWidth="1"/>
    <col min="15897" max="16128" width="9" style="11"/>
    <col min="16129" max="16129" width="4.6640625" style="11" customWidth="1"/>
    <col min="16130" max="16130" width="6.6640625" style="11" customWidth="1"/>
    <col min="16131" max="16141" width="3.6640625" style="11" customWidth="1"/>
    <col min="16142" max="16144" width="5.109375" style="11" customWidth="1"/>
    <col min="16145" max="16147" width="5.77734375" style="11" bestFit="1" customWidth="1"/>
    <col min="16148" max="16148" width="7.88671875" style="11" customWidth="1"/>
    <col min="16149" max="16149" width="5.77734375" style="11" bestFit="1" customWidth="1"/>
    <col min="16150" max="16150" width="5" style="11" customWidth="1"/>
    <col min="16151" max="16151" width="3.109375" style="11" customWidth="1"/>
    <col min="16152" max="16152" width="5" style="11" customWidth="1"/>
    <col min="16153" max="16384" width="9" style="11"/>
  </cols>
  <sheetData>
    <row r="1" spans="1:31" ht="25.5" customHeight="1" x14ac:dyDescent="0.2">
      <c r="B1" s="12" t="s">
        <v>95</v>
      </c>
    </row>
    <row r="2" spans="1:31" ht="25.5" customHeight="1" x14ac:dyDescent="0.2">
      <c r="B2" s="12"/>
    </row>
    <row r="3" spans="1:31" ht="25.5" customHeight="1" x14ac:dyDescent="0.2">
      <c r="B3" s="13" t="s">
        <v>132</v>
      </c>
      <c r="C3" s="14"/>
    </row>
    <row r="4" spans="1:31" ht="25.5" customHeight="1" x14ac:dyDescent="0.2">
      <c r="B4" s="13" t="s">
        <v>77</v>
      </c>
      <c r="C4" s="14"/>
    </row>
    <row r="5" spans="1:31" ht="20.25" customHeight="1" x14ac:dyDescent="0.2">
      <c r="B5" s="13" t="s">
        <v>35</v>
      </c>
      <c r="C5" s="14"/>
    </row>
    <row r="6" spans="1:31" ht="20.25" customHeight="1" x14ac:dyDescent="0.2">
      <c r="B6" s="13" t="s">
        <v>36</v>
      </c>
      <c r="C6" s="14"/>
    </row>
    <row r="7" spans="1:31" ht="20.25" customHeight="1" x14ac:dyDescent="0.2">
      <c r="B7" s="13" t="s">
        <v>78</v>
      </c>
      <c r="C7" s="14"/>
    </row>
    <row r="8" spans="1:31" ht="25.5" customHeight="1" x14ac:dyDescent="0.2">
      <c r="B8" s="15"/>
      <c r="U8" s="16" t="s">
        <v>37</v>
      </c>
    </row>
    <row r="9" spans="1:31" ht="22.5" customHeight="1" thickBot="1" x14ac:dyDescent="0.25">
      <c r="O9" s="17"/>
      <c r="Q9" s="18"/>
      <c r="R9" s="18"/>
      <c r="U9" s="19" t="s">
        <v>27</v>
      </c>
      <c r="Z9" s="20"/>
      <c r="AA9" s="20"/>
      <c r="AB9" s="20"/>
      <c r="AC9" s="21"/>
      <c r="AD9" s="21"/>
      <c r="AE9" s="21"/>
    </row>
    <row r="10" spans="1:31" ht="22.5" customHeight="1" x14ac:dyDescent="0.2">
      <c r="B10" s="86" t="s">
        <v>38</v>
      </c>
      <c r="C10" s="87"/>
      <c r="D10" s="88"/>
      <c r="E10" s="92" t="str">
        <f>IF(B12="","",B12)</f>
        <v>FCITO</v>
      </c>
      <c r="F10" s="93"/>
      <c r="G10" s="94"/>
      <c r="H10" s="98" t="str">
        <f>IF(B14="","",B14)</f>
        <v>MareFC</v>
      </c>
      <c r="I10" s="99"/>
      <c r="J10" s="100"/>
      <c r="K10" s="104" t="str">
        <f>IF(B16="","",B16)</f>
        <v>サンライズ</v>
      </c>
      <c r="L10" s="105"/>
      <c r="M10" s="106"/>
      <c r="N10" s="110" t="s">
        <v>39</v>
      </c>
      <c r="O10" s="80" t="s">
        <v>40</v>
      </c>
      <c r="P10" s="80" t="s">
        <v>41</v>
      </c>
      <c r="Q10" s="80" t="s">
        <v>42</v>
      </c>
      <c r="R10" s="80" t="s">
        <v>0</v>
      </c>
      <c r="S10" s="80" t="s">
        <v>43</v>
      </c>
      <c r="T10" s="82" t="s">
        <v>44</v>
      </c>
      <c r="U10" s="84" t="s">
        <v>45</v>
      </c>
      <c r="V10" s="22"/>
      <c r="Y10" s="23"/>
      <c r="Z10" s="24"/>
      <c r="AA10" s="24"/>
      <c r="AB10" s="24"/>
      <c r="AC10" s="25"/>
      <c r="AD10" s="26"/>
      <c r="AE10" s="21"/>
    </row>
    <row r="11" spans="1:31" ht="22.5" customHeight="1" thickBot="1" x14ac:dyDescent="0.25">
      <c r="B11" s="89"/>
      <c r="C11" s="90"/>
      <c r="D11" s="91"/>
      <c r="E11" s="95"/>
      <c r="F11" s="96"/>
      <c r="G11" s="97"/>
      <c r="H11" s="101"/>
      <c r="I11" s="102"/>
      <c r="J11" s="103"/>
      <c r="K11" s="107"/>
      <c r="L11" s="108"/>
      <c r="M11" s="109"/>
      <c r="N11" s="111"/>
      <c r="O11" s="81"/>
      <c r="P11" s="81"/>
      <c r="Q11" s="81"/>
      <c r="R11" s="81"/>
      <c r="S11" s="81"/>
      <c r="T11" s="83"/>
      <c r="U11" s="85"/>
      <c r="V11" s="22"/>
      <c r="Y11" s="23"/>
      <c r="Z11" s="24"/>
      <c r="AA11" s="24"/>
      <c r="AB11" s="24"/>
      <c r="AC11" s="25"/>
      <c r="AD11" s="21"/>
      <c r="AE11" s="21"/>
    </row>
    <row r="12" spans="1:31" ht="22.5" customHeight="1" x14ac:dyDescent="0.2">
      <c r="A12" s="119" t="s">
        <v>25</v>
      </c>
      <c r="B12" s="120" t="s">
        <v>133</v>
      </c>
      <c r="C12" s="121"/>
      <c r="D12" s="122"/>
      <c r="E12" s="126"/>
      <c r="F12" s="126"/>
      <c r="G12" s="127"/>
      <c r="H12" s="27"/>
      <c r="I12" s="28" t="str">
        <f>IF(H13="","",IF(H13=J13,"△",IF(H13&gt;=J13,"○","×")))</f>
        <v/>
      </c>
      <c r="J12" s="29"/>
      <c r="K12" s="30"/>
      <c r="L12" s="28" t="str">
        <f>IF(K13="","",IF(K13=M13,"△",IF(K13&gt;=M13,"○","×")))</f>
        <v/>
      </c>
      <c r="M12" s="30"/>
      <c r="N12" s="130" t="str">
        <f>IF(AND(I12="",L12=""),"",COUNTIF(E12:M12,"○"))</f>
        <v/>
      </c>
      <c r="O12" s="131" t="str">
        <f>IF(AND(I12="",L12=""),"",COUNTIF(E12:M12,"△"))</f>
        <v/>
      </c>
      <c r="P12" s="132" t="str">
        <f>IF(AND(I12="",L12=""),"",COUNTIF(E12:M12,"×"))</f>
        <v/>
      </c>
      <c r="Q12" s="112" t="str">
        <f>IF(N12="","",(N12*3)+(O12*1))</f>
        <v/>
      </c>
      <c r="R12" s="114" t="str">
        <f>IF(N12="","",SUM(H13,K13))</f>
        <v/>
      </c>
      <c r="S12" s="114" t="str">
        <f>IF(N12="","",SUM(J13,M13))</f>
        <v/>
      </c>
      <c r="T12" s="112" t="str">
        <f>IF(N12="","",R12-S12)</f>
        <v/>
      </c>
      <c r="U12" s="116" t="str">
        <f>IF(V12="","",RANK(V12,$V12:$V17,0))</f>
        <v/>
      </c>
      <c r="V12" s="118" t="str">
        <f>IF(T12="","",$Q12*100+$T12*10+R12)</f>
        <v/>
      </c>
      <c r="X12" s="31"/>
      <c r="Y12" s="32"/>
      <c r="Z12" s="25"/>
      <c r="AA12" s="33"/>
      <c r="AB12" s="34"/>
      <c r="AC12" s="25"/>
      <c r="AD12" s="21"/>
      <c r="AE12" s="21"/>
    </row>
    <row r="13" spans="1:31" ht="22.5" customHeight="1" x14ac:dyDescent="0.2">
      <c r="A13" s="119"/>
      <c r="B13" s="123"/>
      <c r="C13" s="124"/>
      <c r="D13" s="125"/>
      <c r="E13" s="128"/>
      <c r="F13" s="128"/>
      <c r="G13" s="129"/>
      <c r="H13" s="35" t="str">
        <f>IF(G15="","",G15)</f>
        <v/>
      </c>
      <c r="I13" s="36" t="s">
        <v>46</v>
      </c>
      <c r="J13" s="37" t="str">
        <f>IF(E15="","",E15)</f>
        <v/>
      </c>
      <c r="K13" s="35" t="str">
        <f>IF(G17="","",G17)</f>
        <v/>
      </c>
      <c r="L13" s="36" t="s">
        <v>46</v>
      </c>
      <c r="M13" s="36" t="str">
        <f>IF(E17="","",E17)</f>
        <v/>
      </c>
      <c r="N13" s="130"/>
      <c r="O13" s="132"/>
      <c r="P13" s="115"/>
      <c r="Q13" s="113"/>
      <c r="R13" s="112"/>
      <c r="S13" s="112"/>
      <c r="T13" s="115"/>
      <c r="U13" s="117"/>
      <c r="V13" s="118"/>
      <c r="Y13" s="23"/>
      <c r="Z13" s="25"/>
      <c r="AA13" s="38"/>
      <c r="AB13" s="25"/>
      <c r="AC13" s="25"/>
      <c r="AD13" s="21"/>
      <c r="AE13" s="21"/>
    </row>
    <row r="14" spans="1:31" ht="22.5" customHeight="1" x14ac:dyDescent="0.2">
      <c r="A14" s="119" t="s">
        <v>84</v>
      </c>
      <c r="B14" s="134" t="s">
        <v>134</v>
      </c>
      <c r="C14" s="151"/>
      <c r="D14" s="152"/>
      <c r="E14" s="39"/>
      <c r="F14" s="28" t="str">
        <f>IF(E15="","",IF(E15=G15,"△",IF(E15&gt;=G15,"○","×")))</f>
        <v/>
      </c>
      <c r="G14" s="40"/>
      <c r="H14" s="126"/>
      <c r="I14" s="126"/>
      <c r="J14" s="127"/>
      <c r="K14" s="30"/>
      <c r="L14" s="28" t="str">
        <f>IF(K15="","",IF(K15=M15,"△",IF(K15&gt;=M15,"○","×")))</f>
        <v/>
      </c>
      <c r="M14" s="30"/>
      <c r="N14" s="142" t="str">
        <f>IF(AND(F14="",L14=""),"",COUNTIF(E14:M14,"○"))</f>
        <v/>
      </c>
      <c r="O14" s="131" t="str">
        <f>IF(AND(F14="",L14=""),"",COUNTIF(E14:M14,"△"))</f>
        <v/>
      </c>
      <c r="P14" s="115" t="str">
        <f>IF(AND(F14="",L14=""),"",COUNTIF(E14:M14,"×"))</f>
        <v/>
      </c>
      <c r="Q14" s="113" t="str">
        <f>IF(N14="","",(N14*3)+(O14*1))</f>
        <v/>
      </c>
      <c r="R14" s="148" t="str">
        <f>IF(N14="","",SUM(E15,K15))</f>
        <v/>
      </c>
      <c r="S14" s="148" t="str">
        <f>IF(N14="","",SUM(G15,M15))</f>
        <v/>
      </c>
      <c r="T14" s="113" t="str">
        <f>IF(N14="","",R14-S14)</f>
        <v/>
      </c>
      <c r="U14" s="150" t="str">
        <f>IF(V14="","",RANK(V14,$V12:$V17,0))</f>
        <v/>
      </c>
      <c r="V14" s="118" t="str">
        <f>IF(T14="","",$Q14*100+$T14*10+R14)</f>
        <v/>
      </c>
      <c r="Y14" s="32"/>
      <c r="Z14" s="34"/>
      <c r="AA14" s="33"/>
      <c r="AB14" s="34"/>
      <c r="AC14" s="25"/>
      <c r="AD14" s="21"/>
      <c r="AE14" s="21"/>
    </row>
    <row r="15" spans="1:31" ht="22.5" customHeight="1" x14ac:dyDescent="0.2">
      <c r="A15" s="119"/>
      <c r="B15" s="153"/>
      <c r="C15" s="154"/>
      <c r="D15" s="155"/>
      <c r="E15" s="41"/>
      <c r="F15" s="42" t="s">
        <v>46</v>
      </c>
      <c r="G15" s="43"/>
      <c r="H15" s="128"/>
      <c r="I15" s="128"/>
      <c r="J15" s="129"/>
      <c r="K15" s="35" t="str">
        <f>IF(J17="","",J17)</f>
        <v/>
      </c>
      <c r="L15" s="36" t="s">
        <v>46</v>
      </c>
      <c r="M15" s="36" t="str">
        <f>IF(H17="","",H17)</f>
        <v/>
      </c>
      <c r="N15" s="156"/>
      <c r="O15" s="132"/>
      <c r="P15" s="115"/>
      <c r="Q15" s="113"/>
      <c r="R15" s="112"/>
      <c r="S15" s="112"/>
      <c r="T15" s="113"/>
      <c r="U15" s="150"/>
      <c r="V15" s="118"/>
      <c r="Y15" s="23"/>
      <c r="Z15" s="25"/>
      <c r="AA15" s="44"/>
      <c r="AB15" s="25"/>
      <c r="AC15" s="25"/>
      <c r="AD15" s="133"/>
      <c r="AE15" s="21"/>
    </row>
    <row r="16" spans="1:31" ht="22.5" customHeight="1" x14ac:dyDescent="0.2">
      <c r="A16" s="119" t="s">
        <v>85</v>
      </c>
      <c r="B16" s="134" t="s">
        <v>135</v>
      </c>
      <c r="C16" s="135"/>
      <c r="D16" s="136"/>
      <c r="E16" s="39"/>
      <c r="F16" s="45" t="str">
        <f>IF(E17="","",IF(E17=G17,"△",IF(E17&gt;=G17,"○","×")))</f>
        <v/>
      </c>
      <c r="G16" s="46"/>
      <c r="H16" s="47"/>
      <c r="I16" s="45" t="str">
        <f>IF(H17="","",IF(H17=J17,"△",IF(H17&gt;=J17,"○","×")))</f>
        <v/>
      </c>
      <c r="J16" s="46"/>
      <c r="K16" s="140"/>
      <c r="L16" s="140"/>
      <c r="M16" s="140"/>
      <c r="N16" s="142" t="str">
        <f>IF(AND(F16="",I16=""),"",COUNTIF(E16:M16,"○"))</f>
        <v/>
      </c>
      <c r="O16" s="144" t="str">
        <f>IF(AND(F16="",I16=""),"",COUNTIF(E16:M16,"△"))</f>
        <v/>
      </c>
      <c r="P16" s="115" t="str">
        <f>IF(AND(F16="",I16=""),"",COUNTIF(E16:M16,"×"))</f>
        <v/>
      </c>
      <c r="Q16" s="113" t="str">
        <f>IF(N16="","",(N16*3)+(O16*1))</f>
        <v/>
      </c>
      <c r="R16" s="148" t="str">
        <f>IF(N16="","",SUM(E17,H17))</f>
        <v/>
      </c>
      <c r="S16" s="148" t="str">
        <f>IF(N16="","",SUM(G17,J17))</f>
        <v/>
      </c>
      <c r="T16" s="113" t="str">
        <f>IF(N16="","",R16-S16)</f>
        <v/>
      </c>
      <c r="U16" s="150" t="str">
        <f>IF(V16="","",RANK(V16,$V12:$V17,0))</f>
        <v/>
      </c>
      <c r="V16" s="118" t="str">
        <f>IF(T16="","",$Q16*100+$T16*10+R16)</f>
        <v/>
      </c>
      <c r="Y16" s="23"/>
      <c r="Z16" s="25"/>
      <c r="AA16" s="25"/>
      <c r="AB16" s="25"/>
      <c r="AC16" s="25"/>
      <c r="AD16" s="133"/>
      <c r="AE16" s="21"/>
    </row>
    <row r="17" spans="1:31" ht="22.5" customHeight="1" thickBot="1" x14ac:dyDescent="0.25">
      <c r="A17" s="119"/>
      <c r="B17" s="137"/>
      <c r="C17" s="138"/>
      <c r="D17" s="139"/>
      <c r="E17" s="48"/>
      <c r="F17" s="49" t="s">
        <v>46</v>
      </c>
      <c r="G17" s="50"/>
      <c r="H17" s="48"/>
      <c r="I17" s="49" t="s">
        <v>46</v>
      </c>
      <c r="J17" s="50"/>
      <c r="K17" s="141"/>
      <c r="L17" s="141"/>
      <c r="M17" s="141"/>
      <c r="N17" s="143"/>
      <c r="O17" s="145"/>
      <c r="P17" s="146"/>
      <c r="Q17" s="147"/>
      <c r="R17" s="149"/>
      <c r="S17" s="149"/>
      <c r="T17" s="146"/>
      <c r="U17" s="157"/>
      <c r="V17" s="118"/>
      <c r="Y17" s="23"/>
      <c r="Z17" s="25"/>
      <c r="AA17" s="38"/>
      <c r="AB17" s="25"/>
      <c r="AC17" s="25"/>
      <c r="AD17" s="21"/>
      <c r="AE17" s="21"/>
    </row>
    <row r="18" spans="1:31" ht="22.5" customHeight="1" x14ac:dyDescent="0.2">
      <c r="A18" s="51"/>
      <c r="S18" s="52"/>
      <c r="Y18" s="23"/>
      <c r="Z18" s="25"/>
      <c r="AA18" s="38"/>
      <c r="AB18" s="25"/>
      <c r="AC18" s="25"/>
      <c r="AD18" s="21"/>
      <c r="AE18" s="21"/>
    </row>
    <row r="19" spans="1:31" ht="22.5" customHeight="1" thickBot="1" x14ac:dyDescent="0.25">
      <c r="A19" s="51"/>
      <c r="O19" s="17"/>
      <c r="Q19" s="18"/>
      <c r="R19" s="18"/>
      <c r="U19" s="19" t="s">
        <v>79</v>
      </c>
    </row>
    <row r="20" spans="1:31" ht="22.5" customHeight="1" x14ac:dyDescent="0.2">
      <c r="A20" s="51"/>
      <c r="B20" s="158" t="s">
        <v>47</v>
      </c>
      <c r="C20" s="159"/>
      <c r="D20" s="160"/>
      <c r="E20" s="164" t="str">
        <f>IF(B22="","",B22)</f>
        <v>FC伊東</v>
      </c>
      <c r="F20" s="105"/>
      <c r="G20" s="165"/>
      <c r="H20" s="168" t="str">
        <f>IF(B24="","",B24)</f>
        <v>長岡</v>
      </c>
      <c r="I20" s="169"/>
      <c r="J20" s="170"/>
      <c r="K20" s="106" t="str">
        <f>IF(B26="","",B26)</f>
        <v>FC函南</v>
      </c>
      <c r="L20" s="169"/>
      <c r="M20" s="164"/>
      <c r="N20" s="110" t="s">
        <v>39</v>
      </c>
      <c r="O20" s="80" t="s">
        <v>40</v>
      </c>
      <c r="P20" s="80" t="s">
        <v>41</v>
      </c>
      <c r="Q20" s="80" t="s">
        <v>42</v>
      </c>
      <c r="R20" s="80" t="s">
        <v>0</v>
      </c>
      <c r="S20" s="80" t="s">
        <v>43</v>
      </c>
      <c r="T20" s="82" t="s">
        <v>44</v>
      </c>
      <c r="U20" s="84" t="s">
        <v>45</v>
      </c>
      <c r="V20" s="22"/>
    </row>
    <row r="21" spans="1:31" ht="22.5" customHeight="1" thickBot="1" x14ac:dyDescent="0.25">
      <c r="A21" s="51"/>
      <c r="B21" s="161"/>
      <c r="C21" s="162"/>
      <c r="D21" s="163"/>
      <c r="E21" s="166"/>
      <c r="F21" s="108"/>
      <c r="G21" s="167"/>
      <c r="H21" s="171"/>
      <c r="I21" s="172"/>
      <c r="J21" s="173"/>
      <c r="K21" s="109"/>
      <c r="L21" s="172"/>
      <c r="M21" s="166"/>
      <c r="N21" s="111"/>
      <c r="O21" s="81"/>
      <c r="P21" s="81"/>
      <c r="Q21" s="81"/>
      <c r="R21" s="81"/>
      <c r="S21" s="81"/>
      <c r="T21" s="83"/>
      <c r="U21" s="85"/>
      <c r="V21" s="22"/>
    </row>
    <row r="22" spans="1:31" ht="22.5" customHeight="1" x14ac:dyDescent="0.2">
      <c r="A22" s="119" t="s">
        <v>83</v>
      </c>
      <c r="B22" s="174" t="s">
        <v>136</v>
      </c>
      <c r="C22" s="175"/>
      <c r="D22" s="176"/>
      <c r="E22" s="126"/>
      <c r="F22" s="126"/>
      <c r="G22" s="127"/>
      <c r="H22" s="27"/>
      <c r="I22" s="28" t="str">
        <f>IF(H23="","",IF(H23=J23,"△",IF(H23&gt;=J23,"○","×")))</f>
        <v/>
      </c>
      <c r="J22" s="29"/>
      <c r="K22" s="30"/>
      <c r="L22" s="28" t="str">
        <f>IF(K23="","",IF(K23=M23,"△",IF(K23&gt;=M23,"○","×")))</f>
        <v/>
      </c>
      <c r="M22" s="30"/>
      <c r="N22" s="130" t="str">
        <f>IF(AND(I22="",L22=""),"",COUNTIF(E22:M22,"○"))</f>
        <v/>
      </c>
      <c r="O22" s="131" t="str">
        <f>IF(AND(I22="",L22=""),"",COUNTIF(E22:M22,"△"))</f>
        <v/>
      </c>
      <c r="P22" s="132" t="str">
        <f>IF(AND(I22="",L22=""),"",COUNTIF(E22:M22,"×"))</f>
        <v/>
      </c>
      <c r="Q22" s="112" t="str">
        <f>IF(N22="","",(N22*3)+(O22*1))</f>
        <v/>
      </c>
      <c r="R22" s="114" t="str">
        <f>IF(N22="","",SUM(H23,K23))</f>
        <v/>
      </c>
      <c r="S22" s="114" t="str">
        <f>IF(N22="","",SUM(J23,M23))</f>
        <v/>
      </c>
      <c r="T22" s="112" t="str">
        <f>IF(N22="","",R22-S22)</f>
        <v/>
      </c>
      <c r="U22" s="116" t="str">
        <f>IF(V22="","",RANK(V22,$V22:$V27,0))</f>
        <v/>
      </c>
      <c r="V22" s="118" t="str">
        <f>IF(T22="","",$Q22*100+$T22*10+R22)</f>
        <v/>
      </c>
      <c r="Y22" s="32"/>
      <c r="Z22" s="32"/>
      <c r="AA22" s="32"/>
      <c r="AB22" s="23"/>
    </row>
    <row r="23" spans="1:31" ht="22.5" customHeight="1" x14ac:dyDescent="0.2">
      <c r="A23" s="119"/>
      <c r="B23" s="177"/>
      <c r="C23" s="178"/>
      <c r="D23" s="179"/>
      <c r="E23" s="128"/>
      <c r="F23" s="128"/>
      <c r="G23" s="129"/>
      <c r="H23" s="35" t="str">
        <f>IF(G25="","",G25)</f>
        <v/>
      </c>
      <c r="I23" s="36" t="s">
        <v>48</v>
      </c>
      <c r="J23" s="37" t="str">
        <f>IF(E25="","",E25)</f>
        <v/>
      </c>
      <c r="K23" s="35" t="str">
        <f>IF(G27="","",G27)</f>
        <v/>
      </c>
      <c r="L23" s="36" t="s">
        <v>48</v>
      </c>
      <c r="M23" s="36" t="str">
        <f>IF(E27="","",E27)</f>
        <v/>
      </c>
      <c r="N23" s="130"/>
      <c r="O23" s="132"/>
      <c r="P23" s="115"/>
      <c r="Q23" s="113"/>
      <c r="R23" s="112"/>
      <c r="S23" s="112"/>
      <c r="T23" s="115"/>
      <c r="U23" s="117"/>
      <c r="V23" s="118"/>
      <c r="Y23" s="23"/>
      <c r="Z23" s="23"/>
      <c r="AA23" s="23"/>
      <c r="AB23" s="23"/>
    </row>
    <row r="24" spans="1:31" ht="22.5" customHeight="1" x14ac:dyDescent="0.2">
      <c r="A24" s="119" t="s">
        <v>80</v>
      </c>
      <c r="B24" s="180" t="s">
        <v>137</v>
      </c>
      <c r="C24" s="181"/>
      <c r="D24" s="182"/>
      <c r="E24" s="39"/>
      <c r="F24" s="28" t="str">
        <f>IF(E25="","",IF(E25=G25,"△",IF(E25&gt;=G25,"○","×")))</f>
        <v/>
      </c>
      <c r="G24" s="40"/>
      <c r="H24" s="126"/>
      <c r="I24" s="126"/>
      <c r="J24" s="127"/>
      <c r="K24" s="30"/>
      <c r="L24" s="28" t="str">
        <f>IF(K25="","",IF(K25=M25,"△",IF(K25&gt;=M25,"○","×")))</f>
        <v/>
      </c>
      <c r="M24" s="30"/>
      <c r="N24" s="142" t="str">
        <f>IF(AND(F24="",L24=""),"",COUNTIF(E24:M24,"○"))</f>
        <v/>
      </c>
      <c r="O24" s="131" t="str">
        <f>IF(AND(F24="",L24=""),"",COUNTIF(E24:M24,"△"))</f>
        <v/>
      </c>
      <c r="P24" s="115" t="str">
        <f>IF(AND(F24="",L24=""),"",COUNTIF(E24:M24,"×"))</f>
        <v/>
      </c>
      <c r="Q24" s="113" t="str">
        <f>IF(N24="","",(N24*3)+(O24*1))</f>
        <v/>
      </c>
      <c r="R24" s="148" t="str">
        <f>IF(N24="","",SUM(E25,K25))</f>
        <v/>
      </c>
      <c r="S24" s="148" t="str">
        <f>IF(N24="","",SUM(G25,M25))</f>
        <v/>
      </c>
      <c r="T24" s="113" t="str">
        <f>IF(N24="","",R24-S24)</f>
        <v/>
      </c>
      <c r="U24" s="150" t="str">
        <f>IF(V24="","",RANK(V24,$V22:$V27,0))</f>
        <v/>
      </c>
      <c r="V24" s="118" t="str">
        <f>IF(T24="","",$Q24*100+$T24*10+R24)</f>
        <v/>
      </c>
      <c r="Y24" s="32"/>
      <c r="Z24" s="32"/>
      <c r="AA24" s="23"/>
      <c r="AB24" s="32"/>
    </row>
    <row r="25" spans="1:31" ht="22.5" customHeight="1" x14ac:dyDescent="0.2">
      <c r="A25" s="119"/>
      <c r="B25" s="177"/>
      <c r="C25" s="178"/>
      <c r="D25" s="179"/>
      <c r="E25" s="41"/>
      <c r="F25" s="42" t="s">
        <v>48</v>
      </c>
      <c r="G25" s="43"/>
      <c r="H25" s="128"/>
      <c r="I25" s="128"/>
      <c r="J25" s="129"/>
      <c r="K25" s="35" t="str">
        <f>IF(J27="","",J27)</f>
        <v/>
      </c>
      <c r="L25" s="36" t="s">
        <v>49</v>
      </c>
      <c r="M25" s="36" t="str">
        <f>IF(H27="","",H27)</f>
        <v/>
      </c>
      <c r="N25" s="156"/>
      <c r="O25" s="132"/>
      <c r="P25" s="115"/>
      <c r="Q25" s="113"/>
      <c r="R25" s="112"/>
      <c r="S25" s="112"/>
      <c r="T25" s="113"/>
      <c r="U25" s="150"/>
      <c r="V25" s="118"/>
      <c r="Y25" s="23"/>
      <c r="Z25" s="23"/>
      <c r="AA25" s="23"/>
      <c r="AB25" s="23"/>
    </row>
    <row r="26" spans="1:31" ht="22.5" customHeight="1" x14ac:dyDescent="0.2">
      <c r="A26" s="119" t="s">
        <v>26</v>
      </c>
      <c r="B26" s="180" t="s">
        <v>138</v>
      </c>
      <c r="C26" s="181"/>
      <c r="D26" s="182"/>
      <c r="E26" s="39"/>
      <c r="F26" s="45" t="str">
        <f>IF(E27="","",IF(E27=G27,"△",IF(E27&gt;=G27,"○","×")))</f>
        <v/>
      </c>
      <c r="G26" s="46"/>
      <c r="H26" s="47"/>
      <c r="I26" s="45" t="str">
        <f>IF(H27="","",IF(H27=J27,"△",IF(H27&gt;=J27,"○","×")))</f>
        <v/>
      </c>
      <c r="J26" s="46"/>
      <c r="K26" s="140"/>
      <c r="L26" s="140"/>
      <c r="M26" s="140"/>
      <c r="N26" s="142" t="str">
        <f>IF(AND(F26="",I26=""),"",COUNTIF(E26:M26,"○"))</f>
        <v/>
      </c>
      <c r="O26" s="144" t="str">
        <f>IF(AND(F26="",I26=""),"",COUNTIF(E26:M26,"△"))</f>
        <v/>
      </c>
      <c r="P26" s="115" t="str">
        <f>IF(AND(F26="",I26=""),"",COUNTIF(E26:M26,"×"))</f>
        <v/>
      </c>
      <c r="Q26" s="113" t="str">
        <f>IF(N26="","",(N26*3)+(O26*1))</f>
        <v/>
      </c>
      <c r="R26" s="148" t="str">
        <f>IF(N26="","",SUM(E27,H27))</f>
        <v/>
      </c>
      <c r="S26" s="148" t="str">
        <f>IF(N26="","",SUM(G27,J27))</f>
        <v/>
      </c>
      <c r="T26" s="113" t="str">
        <f>IF(N26="","",R26-S26)</f>
        <v/>
      </c>
      <c r="U26" s="150" t="str">
        <f>IF(V26="","",RANK(V26,$V22:$V27,0))</f>
        <v/>
      </c>
      <c r="V26" s="118" t="str">
        <f>IF(T26="","",$Q26*100+$T26*10+R26)</f>
        <v/>
      </c>
      <c r="Y26" s="32"/>
      <c r="Z26" s="32"/>
      <c r="AA26" s="32"/>
      <c r="AB26" s="23"/>
    </row>
    <row r="27" spans="1:31" ht="22.5" customHeight="1" thickBot="1" x14ac:dyDescent="0.25">
      <c r="A27" s="119"/>
      <c r="B27" s="183"/>
      <c r="C27" s="184"/>
      <c r="D27" s="185"/>
      <c r="E27" s="48"/>
      <c r="F27" s="49" t="s">
        <v>48</v>
      </c>
      <c r="G27" s="50"/>
      <c r="H27" s="48"/>
      <c r="I27" s="49" t="s">
        <v>48</v>
      </c>
      <c r="J27" s="50"/>
      <c r="K27" s="141"/>
      <c r="L27" s="141"/>
      <c r="M27" s="141"/>
      <c r="N27" s="143"/>
      <c r="O27" s="145"/>
      <c r="P27" s="146"/>
      <c r="Q27" s="147"/>
      <c r="R27" s="149"/>
      <c r="S27" s="149"/>
      <c r="T27" s="146"/>
      <c r="U27" s="157"/>
      <c r="V27" s="118"/>
      <c r="Y27" s="23"/>
      <c r="Z27" s="23"/>
      <c r="AA27" s="23"/>
      <c r="AB27" s="23"/>
    </row>
    <row r="28" spans="1:31" ht="22.5" customHeight="1" x14ac:dyDescent="0.2">
      <c r="A28" s="51"/>
      <c r="S28" s="52"/>
    </row>
    <row r="29" spans="1:31" ht="22.5" customHeight="1" thickBot="1" x14ac:dyDescent="0.25">
      <c r="A29" s="51"/>
      <c r="O29" s="17"/>
      <c r="Q29" s="18"/>
      <c r="R29" s="18"/>
      <c r="U29" s="19" t="s">
        <v>27</v>
      </c>
    </row>
    <row r="30" spans="1:31" ht="22.5" customHeight="1" x14ac:dyDescent="0.2">
      <c r="A30" s="51"/>
      <c r="B30" s="186" t="s">
        <v>50</v>
      </c>
      <c r="C30" s="187"/>
      <c r="D30" s="188"/>
      <c r="E30" s="164" t="str">
        <f>IF(B32="","",B32)</f>
        <v>FCいとう</v>
      </c>
      <c r="F30" s="105"/>
      <c r="G30" s="165"/>
      <c r="H30" s="168" t="str">
        <f>IF(B34="","",B34)</f>
        <v>SS伊豆</v>
      </c>
      <c r="I30" s="169"/>
      <c r="J30" s="170"/>
      <c r="K30" s="192" t="str">
        <f>IF(B36="","",B36)</f>
        <v>大仁ネクサス</v>
      </c>
      <c r="L30" s="193"/>
      <c r="M30" s="194"/>
      <c r="N30" s="110" t="s">
        <v>39</v>
      </c>
      <c r="O30" s="80" t="s">
        <v>40</v>
      </c>
      <c r="P30" s="80" t="s">
        <v>41</v>
      </c>
      <c r="Q30" s="80" t="s">
        <v>42</v>
      </c>
      <c r="R30" s="80" t="s">
        <v>0</v>
      </c>
      <c r="S30" s="80" t="s">
        <v>43</v>
      </c>
      <c r="T30" s="82" t="s">
        <v>44</v>
      </c>
      <c r="U30" s="84" t="s">
        <v>45</v>
      </c>
    </row>
    <row r="31" spans="1:31" ht="22.5" customHeight="1" thickBot="1" x14ac:dyDescent="0.25">
      <c r="A31" s="51"/>
      <c r="B31" s="189"/>
      <c r="C31" s="190"/>
      <c r="D31" s="191"/>
      <c r="E31" s="166"/>
      <c r="F31" s="108"/>
      <c r="G31" s="167"/>
      <c r="H31" s="171"/>
      <c r="I31" s="172"/>
      <c r="J31" s="173"/>
      <c r="K31" s="195"/>
      <c r="L31" s="196"/>
      <c r="M31" s="197"/>
      <c r="N31" s="111"/>
      <c r="O31" s="81"/>
      <c r="P31" s="81"/>
      <c r="Q31" s="81"/>
      <c r="R31" s="81"/>
      <c r="S31" s="81"/>
      <c r="T31" s="83"/>
      <c r="U31" s="85"/>
    </row>
    <row r="32" spans="1:31" ht="22.5" customHeight="1" x14ac:dyDescent="0.2">
      <c r="A32" s="119" t="s">
        <v>23</v>
      </c>
      <c r="B32" s="174" t="s">
        <v>139</v>
      </c>
      <c r="C32" s="175"/>
      <c r="D32" s="176"/>
      <c r="E32" s="126"/>
      <c r="F32" s="126"/>
      <c r="G32" s="127"/>
      <c r="H32" s="53" t="s">
        <v>51</v>
      </c>
      <c r="I32" s="28" t="str">
        <f>IF(H33="","",IF(H33=J33,"△",IF(H33&gt;=J33,"○","×")))</f>
        <v/>
      </c>
      <c r="J32" s="29"/>
      <c r="K32" s="30"/>
      <c r="L32" s="28" t="str">
        <f>IF(K33="","",IF(K33=M33,"△",IF(K33&gt;=M33,"○","×")))</f>
        <v/>
      </c>
      <c r="M32" s="30"/>
      <c r="N32" s="130" t="str">
        <f>IF(AND(I32="",L32=""),"",COUNTIF(E32:M32,"○"))</f>
        <v/>
      </c>
      <c r="O32" s="131" t="str">
        <f>IF(AND(I32="",L32=""),"",COUNTIF(E32:M32,"△"))</f>
        <v/>
      </c>
      <c r="P32" s="132" t="str">
        <f>IF(AND(I32="",L32=""),"",COUNTIF(E32:M32,"×"))</f>
        <v/>
      </c>
      <c r="Q32" s="112" t="str">
        <f>IF(N32="","",(N32*3)+(O32*1))</f>
        <v/>
      </c>
      <c r="R32" s="114" t="str">
        <f>IF(N32="","",SUM(H33,K33))</f>
        <v/>
      </c>
      <c r="S32" s="114" t="str">
        <f>IF(N32="","",SUM(J33,M33))</f>
        <v/>
      </c>
      <c r="T32" s="112" t="str">
        <f>IF(N32="","",R32-S32)</f>
        <v/>
      </c>
      <c r="U32" s="116" t="str">
        <f>IF(V32="","",RANK(V32,$V32:$V37,0))</f>
        <v/>
      </c>
      <c r="V32" s="118" t="str">
        <f>IF(T32="","",$Q32*100+$T32*10+R32)</f>
        <v/>
      </c>
      <c r="Y32" s="32"/>
      <c r="Z32" s="32"/>
      <c r="AA32" s="32"/>
      <c r="AB32" s="32"/>
      <c r="AC32" s="23"/>
    </row>
    <row r="33" spans="1:29" ht="22.5" customHeight="1" x14ac:dyDescent="0.2">
      <c r="A33" s="119"/>
      <c r="B33" s="177"/>
      <c r="C33" s="178"/>
      <c r="D33" s="179"/>
      <c r="E33" s="128"/>
      <c r="F33" s="128"/>
      <c r="G33" s="129"/>
      <c r="H33" s="35" t="str">
        <f>IF(G35="","",G35)</f>
        <v/>
      </c>
      <c r="I33" s="36" t="s">
        <v>46</v>
      </c>
      <c r="J33" s="37" t="str">
        <f>IF(E35="","",E35)</f>
        <v/>
      </c>
      <c r="K33" s="35" t="str">
        <f>IF(G37="","",G37)</f>
        <v/>
      </c>
      <c r="L33" s="36" t="s">
        <v>48</v>
      </c>
      <c r="M33" s="36" t="str">
        <f>IF(E37="","",E37)</f>
        <v/>
      </c>
      <c r="N33" s="130"/>
      <c r="O33" s="132"/>
      <c r="P33" s="115"/>
      <c r="Q33" s="113"/>
      <c r="R33" s="112"/>
      <c r="S33" s="112"/>
      <c r="T33" s="115"/>
      <c r="U33" s="117"/>
      <c r="V33" s="118"/>
      <c r="Y33" s="23"/>
      <c r="Z33" s="23"/>
      <c r="AA33" s="23"/>
      <c r="AB33" s="23"/>
      <c r="AC33" s="23"/>
    </row>
    <row r="34" spans="1:29" ht="22.5" customHeight="1" x14ac:dyDescent="0.2">
      <c r="A34" s="119" t="s">
        <v>24</v>
      </c>
      <c r="B34" s="180" t="s">
        <v>140</v>
      </c>
      <c r="C34" s="181"/>
      <c r="D34" s="182"/>
      <c r="E34" s="39"/>
      <c r="F34" s="28" t="str">
        <f>IF(E35="","",IF(E35=G35,"△",IF(E35&gt;=G35,"○","×")))</f>
        <v/>
      </c>
      <c r="G34" s="40"/>
      <c r="H34" s="126"/>
      <c r="I34" s="126"/>
      <c r="J34" s="127"/>
      <c r="K34" s="30"/>
      <c r="L34" s="28" t="str">
        <f>IF(K35="","",IF(K35=M35,"△",IF(K35&gt;=M35,"○","×")))</f>
        <v/>
      </c>
      <c r="M34" s="30"/>
      <c r="N34" s="142" t="str">
        <f>IF(AND(F34="",L34=""),"",COUNTIF(E34:M34,"○"))</f>
        <v/>
      </c>
      <c r="O34" s="131" t="str">
        <f>IF(AND(F34="",L34=""),"",COUNTIF(E34:M34,"△"))</f>
        <v/>
      </c>
      <c r="P34" s="115" t="str">
        <f>IF(AND(F34="",L34=""),"",COUNTIF(E34:M34,"×"))</f>
        <v/>
      </c>
      <c r="Q34" s="113" t="str">
        <f>IF(N34="","",(N34*3)+(O34*1))</f>
        <v/>
      </c>
      <c r="R34" s="148" t="str">
        <f>IF(N34="","",SUM(E35,K35))</f>
        <v/>
      </c>
      <c r="S34" s="148" t="str">
        <f>IF(N34="","",SUM(G35,M35))</f>
        <v/>
      </c>
      <c r="T34" s="113" t="str">
        <f>IF(N34="","",R34-S34)</f>
        <v/>
      </c>
      <c r="U34" s="150" t="str">
        <f>IF(V34="","",RANK(V34,$V32:$V37,0))</f>
        <v/>
      </c>
      <c r="V34" s="118" t="str">
        <f>IF(T34="","",$Q34*100+$T34*10+R34)</f>
        <v/>
      </c>
      <c r="Y34" s="32"/>
      <c r="Z34" s="32"/>
      <c r="AA34" s="32"/>
      <c r="AB34" s="32"/>
      <c r="AC34" s="23"/>
    </row>
    <row r="35" spans="1:29" ht="22.5" customHeight="1" x14ac:dyDescent="0.2">
      <c r="A35" s="119"/>
      <c r="B35" s="177"/>
      <c r="C35" s="178"/>
      <c r="D35" s="179"/>
      <c r="E35" s="41"/>
      <c r="F35" s="42" t="s">
        <v>46</v>
      </c>
      <c r="G35" s="43"/>
      <c r="H35" s="128"/>
      <c r="I35" s="128"/>
      <c r="J35" s="129"/>
      <c r="K35" s="35" t="str">
        <f>IF(J37="","",J37)</f>
        <v/>
      </c>
      <c r="L35" s="36" t="s">
        <v>46</v>
      </c>
      <c r="M35" s="36" t="str">
        <f>IF(H37="","",H37)</f>
        <v/>
      </c>
      <c r="N35" s="156"/>
      <c r="O35" s="132"/>
      <c r="P35" s="115"/>
      <c r="Q35" s="113"/>
      <c r="R35" s="112"/>
      <c r="S35" s="112"/>
      <c r="T35" s="113"/>
      <c r="U35" s="150"/>
      <c r="V35" s="118"/>
      <c r="Y35" s="23"/>
      <c r="Z35" s="23"/>
      <c r="AA35" s="23"/>
      <c r="AB35" s="23"/>
      <c r="AC35" s="23"/>
    </row>
    <row r="36" spans="1:29" ht="22.5" customHeight="1" x14ac:dyDescent="0.2">
      <c r="A36" s="119" t="s">
        <v>81</v>
      </c>
      <c r="B36" s="198" t="s">
        <v>141</v>
      </c>
      <c r="C36" s="199"/>
      <c r="D36" s="200"/>
      <c r="E36" s="39"/>
      <c r="F36" s="45" t="str">
        <f>IF(E37="","",IF(E37=G37,"△",IF(E37&gt;=G37,"○","×")))</f>
        <v/>
      </c>
      <c r="G36" s="46"/>
      <c r="H36" s="47"/>
      <c r="I36" s="45" t="str">
        <f>IF(H37="","",IF(H37=J37,"△",IF(H37&gt;=J37,"○","×")))</f>
        <v/>
      </c>
      <c r="J36" s="46"/>
      <c r="K36" s="140"/>
      <c r="L36" s="140"/>
      <c r="M36" s="140"/>
      <c r="N36" s="142" t="str">
        <f>IF(AND(F36="",I36=""),"",COUNTIF(E36:M36,"○"))</f>
        <v/>
      </c>
      <c r="O36" s="144" t="str">
        <f>IF(AND(F36="",I36=""),"",COUNTIF(E36:M36,"△"))</f>
        <v/>
      </c>
      <c r="P36" s="115" t="str">
        <f>IF(AND(F36="",I36=""),"",COUNTIF(E36:M36,"×"))</f>
        <v/>
      </c>
      <c r="Q36" s="113" t="str">
        <f>IF(N36="","",(N36*3)+(O36*1))</f>
        <v/>
      </c>
      <c r="R36" s="148" t="str">
        <f>IF(N36="","",SUM(E37,H37))</f>
        <v/>
      </c>
      <c r="S36" s="148" t="str">
        <f>IF(N36="","",SUM(G37,J37))</f>
        <v/>
      </c>
      <c r="T36" s="113" t="str">
        <f>IF(N36="","",R36-S36)</f>
        <v/>
      </c>
      <c r="U36" s="150" t="str">
        <f>IF(V36="","",RANK(V36,$V32:$V37,0))</f>
        <v/>
      </c>
      <c r="V36" s="118" t="str">
        <f>IF(T36="","",$Q36*100+$T36*10+R36)</f>
        <v/>
      </c>
      <c r="Y36" s="32"/>
      <c r="Z36" s="32"/>
      <c r="AA36" s="32"/>
      <c r="AB36" s="32"/>
      <c r="AC36" s="23"/>
    </row>
    <row r="37" spans="1:29" ht="22.5" customHeight="1" thickBot="1" x14ac:dyDescent="0.25">
      <c r="A37" s="119"/>
      <c r="B37" s="197"/>
      <c r="C37" s="201"/>
      <c r="D37" s="195"/>
      <c r="E37" s="48"/>
      <c r="F37" s="49" t="s">
        <v>48</v>
      </c>
      <c r="G37" s="50"/>
      <c r="H37" s="48"/>
      <c r="I37" s="49" t="s">
        <v>46</v>
      </c>
      <c r="J37" s="50"/>
      <c r="K37" s="141"/>
      <c r="L37" s="141"/>
      <c r="M37" s="141"/>
      <c r="N37" s="143"/>
      <c r="O37" s="145"/>
      <c r="P37" s="146"/>
      <c r="Q37" s="147"/>
      <c r="R37" s="149"/>
      <c r="S37" s="149"/>
      <c r="T37" s="146"/>
      <c r="U37" s="157"/>
      <c r="V37" s="118"/>
    </row>
    <row r="38" spans="1:29" ht="34.5" customHeight="1" thickBot="1" x14ac:dyDescent="0.25">
      <c r="B38" s="54"/>
      <c r="C38" s="54"/>
      <c r="D38" s="54"/>
      <c r="E38" s="54"/>
      <c r="F38" s="54"/>
      <c r="G38" s="54"/>
      <c r="H38" s="54"/>
      <c r="I38" s="54"/>
      <c r="J38" s="54"/>
      <c r="K38" s="54"/>
      <c r="L38" s="54"/>
      <c r="M38" s="54"/>
      <c r="N38" s="54"/>
      <c r="O38" s="54"/>
      <c r="P38" s="54"/>
      <c r="Q38" s="54"/>
      <c r="R38" s="54"/>
      <c r="S38" s="52"/>
    </row>
    <row r="39" spans="1:29" ht="24" customHeight="1" thickBot="1" x14ac:dyDescent="0.25">
      <c r="B39" s="55" t="s">
        <v>82</v>
      </c>
      <c r="C39" s="220" t="s">
        <v>52</v>
      </c>
      <c r="D39" s="221"/>
      <c r="E39" s="221"/>
      <c r="F39" s="222"/>
      <c r="G39" s="220" t="s">
        <v>53</v>
      </c>
      <c r="H39" s="221"/>
      <c r="I39" s="221"/>
      <c r="J39" s="221"/>
      <c r="K39" s="221"/>
      <c r="L39" s="221"/>
      <c r="M39" s="221"/>
      <c r="N39" s="221"/>
      <c r="O39" s="221"/>
      <c r="P39" s="222"/>
      <c r="Q39" s="80" t="s">
        <v>54</v>
      </c>
      <c r="R39" s="220"/>
      <c r="S39" s="223" t="s">
        <v>28</v>
      </c>
      <c r="T39" s="224"/>
    </row>
    <row r="40" spans="1:29" ht="24" customHeight="1" x14ac:dyDescent="0.2">
      <c r="A40" s="56" t="s">
        <v>55</v>
      </c>
      <c r="B40" s="57" t="s">
        <v>56</v>
      </c>
      <c r="C40" s="225" t="s">
        <v>86</v>
      </c>
      <c r="D40" s="226"/>
      <c r="E40" s="226"/>
      <c r="F40" s="227"/>
      <c r="G40" s="58" t="str">
        <f>B36</f>
        <v>大仁ネクサス</v>
      </c>
      <c r="H40" s="59"/>
      <c r="I40" s="59"/>
      <c r="J40" s="59"/>
      <c r="K40" s="60"/>
      <c r="L40" s="61" t="s">
        <v>57</v>
      </c>
      <c r="M40" s="62"/>
      <c r="N40" s="212" t="str">
        <f>B32</f>
        <v>FCいとう</v>
      </c>
      <c r="O40" s="212"/>
      <c r="P40" s="213"/>
      <c r="Q40" s="228" t="str">
        <f>B34</f>
        <v>SS伊豆</v>
      </c>
      <c r="R40" s="229"/>
      <c r="S40" s="230" t="str">
        <f>B34</f>
        <v>SS伊豆</v>
      </c>
      <c r="T40" s="231"/>
    </row>
    <row r="41" spans="1:29" ht="24" customHeight="1" thickBot="1" x14ac:dyDescent="0.25">
      <c r="A41" s="56" t="s">
        <v>58</v>
      </c>
      <c r="B41" s="63" t="s">
        <v>59</v>
      </c>
      <c r="C41" s="202" t="s">
        <v>87</v>
      </c>
      <c r="D41" s="203"/>
      <c r="E41" s="203"/>
      <c r="F41" s="204"/>
      <c r="G41" s="64" t="str">
        <f>B22</f>
        <v>FC伊東</v>
      </c>
      <c r="H41" s="65"/>
      <c r="I41" s="65"/>
      <c r="J41" s="65"/>
      <c r="K41" s="66"/>
      <c r="L41" s="67" t="s">
        <v>60</v>
      </c>
      <c r="M41" s="67"/>
      <c r="N41" s="218" t="str">
        <f>B24</f>
        <v>長岡</v>
      </c>
      <c r="O41" s="218"/>
      <c r="P41" s="219"/>
      <c r="Q41" s="205" t="str">
        <f>B26</f>
        <v>FC函南</v>
      </c>
      <c r="R41" s="206"/>
      <c r="S41" s="207" t="str">
        <f>B26</f>
        <v>FC函南</v>
      </c>
      <c r="T41" s="208"/>
    </row>
    <row r="42" spans="1:29" ht="24" customHeight="1" x14ac:dyDescent="0.2">
      <c r="A42" s="56" t="s">
        <v>61</v>
      </c>
      <c r="B42" s="68" t="s">
        <v>62</v>
      </c>
      <c r="C42" s="209" t="s">
        <v>88</v>
      </c>
      <c r="D42" s="210"/>
      <c r="E42" s="210"/>
      <c r="F42" s="211"/>
      <c r="G42" s="69" t="str">
        <f>B16</f>
        <v>サンライズ</v>
      </c>
      <c r="H42" s="70"/>
      <c r="I42" s="70"/>
      <c r="J42" s="70"/>
      <c r="K42" s="71"/>
      <c r="L42" s="56" t="s">
        <v>63</v>
      </c>
      <c r="M42" s="56"/>
      <c r="N42" s="212" t="str">
        <f>B12</f>
        <v>FCITO</v>
      </c>
      <c r="O42" s="212"/>
      <c r="P42" s="213"/>
      <c r="Q42" s="214" t="str">
        <f>B14</f>
        <v>MareFC</v>
      </c>
      <c r="R42" s="215"/>
      <c r="S42" s="216" t="str">
        <f>B14</f>
        <v>MareFC</v>
      </c>
      <c r="T42" s="217"/>
    </row>
    <row r="43" spans="1:29" ht="24" customHeight="1" thickBot="1" x14ac:dyDescent="0.25">
      <c r="A43" s="56"/>
      <c r="B43" s="72"/>
      <c r="C43" s="202"/>
      <c r="D43" s="203"/>
      <c r="E43" s="203"/>
      <c r="F43" s="204"/>
      <c r="G43" s="247" t="str">
        <f>IF(B35="","",B35)</f>
        <v/>
      </c>
      <c r="H43" s="248"/>
      <c r="I43" s="248"/>
      <c r="J43" s="248"/>
      <c r="K43" s="248"/>
      <c r="L43" s="67" t="s">
        <v>63</v>
      </c>
      <c r="M43" s="249" t="str">
        <f>IF(B33="","",B33)</f>
        <v/>
      </c>
      <c r="N43" s="249"/>
      <c r="O43" s="249"/>
      <c r="P43" s="250"/>
      <c r="Q43" s="205"/>
      <c r="R43" s="206"/>
      <c r="S43" s="207"/>
      <c r="T43" s="208"/>
    </row>
    <row r="44" spans="1:29" ht="24" customHeight="1" x14ac:dyDescent="0.2">
      <c r="A44" s="56" t="s">
        <v>64</v>
      </c>
      <c r="B44" s="73" t="s">
        <v>65</v>
      </c>
      <c r="C44" s="251" t="s">
        <v>89</v>
      </c>
      <c r="D44" s="252"/>
      <c r="E44" s="252"/>
      <c r="F44" s="253"/>
      <c r="G44" s="69" t="str">
        <f>B34</f>
        <v>SS伊豆</v>
      </c>
      <c r="H44" s="70"/>
      <c r="I44" s="70"/>
      <c r="J44" s="70"/>
      <c r="K44" s="71"/>
      <c r="L44" s="56" t="s">
        <v>63</v>
      </c>
      <c r="M44" s="56"/>
      <c r="N44" s="212" t="str">
        <f>B36</f>
        <v>大仁ネクサス</v>
      </c>
      <c r="O44" s="212"/>
      <c r="P44" s="213"/>
      <c r="Q44" s="254" t="str">
        <f>B32</f>
        <v>FCいとう</v>
      </c>
      <c r="R44" s="255"/>
      <c r="S44" s="256" t="str">
        <f>B32</f>
        <v>FCいとう</v>
      </c>
      <c r="T44" s="257"/>
    </row>
    <row r="45" spans="1:29" ht="24" customHeight="1" thickBot="1" x14ac:dyDescent="0.25">
      <c r="A45" s="56" t="s">
        <v>66</v>
      </c>
      <c r="B45" s="74" t="s">
        <v>67</v>
      </c>
      <c r="C45" s="232" t="s">
        <v>90</v>
      </c>
      <c r="D45" s="233"/>
      <c r="E45" s="233"/>
      <c r="F45" s="234"/>
      <c r="G45" s="247" t="str">
        <f>B24</f>
        <v>長岡</v>
      </c>
      <c r="H45" s="248"/>
      <c r="I45" s="75"/>
      <c r="J45" s="75"/>
      <c r="K45" s="76"/>
      <c r="L45" s="77" t="s">
        <v>63</v>
      </c>
      <c r="M45" s="67"/>
      <c r="N45" s="218" t="str">
        <f>B26</f>
        <v>FC函南</v>
      </c>
      <c r="O45" s="218"/>
      <c r="P45" s="219"/>
      <c r="Q45" s="235" t="str">
        <f>B22</f>
        <v>FC伊東</v>
      </c>
      <c r="R45" s="236"/>
      <c r="S45" s="237" t="str">
        <f>B22</f>
        <v>FC伊東</v>
      </c>
      <c r="T45" s="238"/>
    </row>
    <row r="46" spans="1:29" ht="24" customHeight="1" x14ac:dyDescent="0.2">
      <c r="A46" s="56" t="s">
        <v>68</v>
      </c>
      <c r="B46" s="78" t="s">
        <v>69</v>
      </c>
      <c r="C46" s="239" t="s">
        <v>91</v>
      </c>
      <c r="D46" s="240"/>
      <c r="E46" s="240"/>
      <c r="F46" s="241"/>
      <c r="G46" s="58" t="str">
        <f>B14</f>
        <v>MareFC</v>
      </c>
      <c r="H46" s="59"/>
      <c r="I46" s="59"/>
      <c r="J46" s="59"/>
      <c r="K46" s="60"/>
      <c r="L46" s="61" t="s">
        <v>63</v>
      </c>
      <c r="M46" s="62"/>
      <c r="N46" s="242" t="str">
        <f>B16</f>
        <v>サンライズ</v>
      </c>
      <c r="O46" s="242"/>
      <c r="P46" s="243"/>
      <c r="Q46" s="229" t="str">
        <f>B12</f>
        <v>FCITO</v>
      </c>
      <c r="R46" s="244"/>
      <c r="S46" s="245" t="str">
        <f>B12</f>
        <v>FCITO</v>
      </c>
      <c r="T46" s="246"/>
    </row>
    <row r="47" spans="1:29" ht="24" customHeight="1" thickBot="1" x14ac:dyDescent="0.25">
      <c r="A47" s="56"/>
      <c r="B47" s="72"/>
      <c r="C47" s="202"/>
      <c r="D47" s="203"/>
      <c r="E47" s="203"/>
      <c r="F47" s="204"/>
      <c r="G47" s="247" t="str">
        <f t="shared" ref="G47" si="0">IF(B37="","",B37)</f>
        <v/>
      </c>
      <c r="H47" s="248"/>
      <c r="I47" s="248"/>
      <c r="J47" s="248"/>
      <c r="K47" s="248"/>
      <c r="L47" s="67" t="s">
        <v>63</v>
      </c>
      <c r="M47" s="249" t="str">
        <f t="shared" ref="M47" si="1">IF(B35="","",B35)</f>
        <v/>
      </c>
      <c r="N47" s="249"/>
      <c r="O47" s="249"/>
      <c r="P47" s="250"/>
      <c r="Q47" s="205"/>
      <c r="R47" s="258"/>
      <c r="S47" s="207"/>
      <c r="T47" s="208"/>
    </row>
    <row r="48" spans="1:29" ht="24" customHeight="1" x14ac:dyDescent="0.2">
      <c r="A48" s="56" t="s">
        <v>64</v>
      </c>
      <c r="B48" s="57" t="s">
        <v>70</v>
      </c>
      <c r="C48" s="225" t="s">
        <v>92</v>
      </c>
      <c r="D48" s="226"/>
      <c r="E48" s="226"/>
      <c r="F48" s="227"/>
      <c r="G48" s="58" t="str">
        <f>B32</f>
        <v>FCいとう</v>
      </c>
      <c r="H48" s="59"/>
      <c r="I48" s="59"/>
      <c r="J48" s="59"/>
      <c r="K48" s="60"/>
      <c r="L48" s="61" t="s">
        <v>63</v>
      </c>
      <c r="M48" s="56"/>
      <c r="N48" s="212" t="str">
        <f>B34</f>
        <v>SS伊豆</v>
      </c>
      <c r="O48" s="212"/>
      <c r="P48" s="213"/>
      <c r="Q48" s="228" t="str">
        <f>B36</f>
        <v>大仁ネクサス</v>
      </c>
      <c r="R48" s="229"/>
      <c r="S48" s="230" t="str">
        <f>B36</f>
        <v>大仁ネクサス</v>
      </c>
      <c r="T48" s="231"/>
    </row>
    <row r="49" spans="1:20" ht="24" customHeight="1" thickBot="1" x14ac:dyDescent="0.25">
      <c r="A49" s="56" t="s">
        <v>66</v>
      </c>
      <c r="B49" s="63" t="s">
        <v>71</v>
      </c>
      <c r="C49" s="202" t="s">
        <v>93</v>
      </c>
      <c r="D49" s="203"/>
      <c r="E49" s="203"/>
      <c r="F49" s="204"/>
      <c r="G49" s="64" t="str">
        <f>B26</f>
        <v>FC函南</v>
      </c>
      <c r="H49" s="65"/>
      <c r="I49" s="65"/>
      <c r="J49" s="65"/>
      <c r="K49" s="66"/>
      <c r="L49" s="67" t="s">
        <v>63</v>
      </c>
      <c r="M49" s="67"/>
      <c r="N49" s="218" t="str">
        <f>B22</f>
        <v>FC伊東</v>
      </c>
      <c r="O49" s="218"/>
      <c r="P49" s="219"/>
      <c r="Q49" s="259" t="str">
        <f>B24</f>
        <v>長岡</v>
      </c>
      <c r="R49" s="260"/>
      <c r="S49" s="261" t="str">
        <f>B24</f>
        <v>長岡</v>
      </c>
      <c r="T49" s="262"/>
    </row>
    <row r="50" spans="1:20" ht="24" customHeight="1" x14ac:dyDescent="0.2">
      <c r="A50" s="56" t="s">
        <v>68</v>
      </c>
      <c r="B50" s="68" t="s">
        <v>72</v>
      </c>
      <c r="C50" s="209" t="s">
        <v>94</v>
      </c>
      <c r="D50" s="210"/>
      <c r="E50" s="210"/>
      <c r="F50" s="211"/>
      <c r="G50" s="69" t="str">
        <f>B12</f>
        <v>FCITO</v>
      </c>
      <c r="H50" s="70"/>
      <c r="I50" s="70"/>
      <c r="J50" s="70"/>
      <c r="K50" s="71"/>
      <c r="L50" s="56" t="s">
        <v>63</v>
      </c>
      <c r="M50" s="62"/>
      <c r="N50" s="212" t="str">
        <f>B14</f>
        <v>MareFC</v>
      </c>
      <c r="O50" s="212"/>
      <c r="P50" s="213"/>
      <c r="Q50" s="263" t="str">
        <f>B16</f>
        <v>サンライズ</v>
      </c>
      <c r="R50" s="264"/>
      <c r="S50" s="265" t="str">
        <f>B16</f>
        <v>サンライズ</v>
      </c>
      <c r="T50" s="266"/>
    </row>
    <row r="51" spans="1:20" ht="24" customHeight="1" thickBot="1" x14ac:dyDescent="0.25">
      <c r="B51" s="72"/>
      <c r="C51" s="202"/>
      <c r="D51" s="203"/>
      <c r="E51" s="203"/>
      <c r="F51" s="204"/>
      <c r="G51" s="247"/>
      <c r="H51" s="248"/>
      <c r="I51" s="248"/>
      <c r="J51" s="248"/>
      <c r="K51" s="248"/>
      <c r="L51" s="67" t="s">
        <v>63</v>
      </c>
      <c r="M51" s="249" t="str">
        <f t="shared" ref="M51" si="2">IF(B38="","",B38)</f>
        <v/>
      </c>
      <c r="N51" s="249"/>
      <c r="O51" s="249"/>
      <c r="P51" s="250"/>
      <c r="Q51" s="205"/>
      <c r="R51" s="258"/>
      <c r="S51" s="207"/>
      <c r="T51" s="208"/>
    </row>
    <row r="52" spans="1:20" ht="24.9" customHeight="1" x14ac:dyDescent="0.2"/>
    <row r="53" spans="1:20" ht="24.9" customHeight="1" x14ac:dyDescent="0.2"/>
    <row r="54" spans="1:20" ht="24.9" customHeight="1" x14ac:dyDescent="0.2"/>
    <row r="55" spans="1:20" ht="24.9" customHeight="1" x14ac:dyDescent="0.2"/>
    <row r="56" spans="1:20" ht="24.9" customHeight="1" x14ac:dyDescent="0.2"/>
  </sheetData>
  <mergeCells count="201">
    <mergeCell ref="C51:F51"/>
    <mergeCell ref="G51:K51"/>
    <mergeCell ref="M51:P51"/>
    <mergeCell ref="Q51:R51"/>
    <mergeCell ref="S51:T51"/>
    <mergeCell ref="C49:F49"/>
    <mergeCell ref="N49:P49"/>
    <mergeCell ref="Q49:R49"/>
    <mergeCell ref="S49:T49"/>
    <mergeCell ref="C50:F50"/>
    <mergeCell ref="N50:P50"/>
    <mergeCell ref="Q50:R50"/>
    <mergeCell ref="S50:T50"/>
    <mergeCell ref="C47:F47"/>
    <mergeCell ref="G47:K47"/>
    <mergeCell ref="M47:P47"/>
    <mergeCell ref="Q47:R47"/>
    <mergeCell ref="S47:T47"/>
    <mergeCell ref="C48:F48"/>
    <mergeCell ref="N48:P48"/>
    <mergeCell ref="Q48:R48"/>
    <mergeCell ref="S48:T48"/>
    <mergeCell ref="C45:F45"/>
    <mergeCell ref="N45:P45"/>
    <mergeCell ref="Q45:R45"/>
    <mergeCell ref="S45:T45"/>
    <mergeCell ref="C46:F46"/>
    <mergeCell ref="N46:P46"/>
    <mergeCell ref="Q46:R46"/>
    <mergeCell ref="S46:T46"/>
    <mergeCell ref="C43:F43"/>
    <mergeCell ref="G43:K43"/>
    <mergeCell ref="M43:P43"/>
    <mergeCell ref="Q43:R43"/>
    <mergeCell ref="S43:T43"/>
    <mergeCell ref="C44:F44"/>
    <mergeCell ref="N44:P44"/>
    <mergeCell ref="Q44:R44"/>
    <mergeCell ref="S44:T44"/>
    <mergeCell ref="G45:H45"/>
    <mergeCell ref="V36:V37"/>
    <mergeCell ref="C39:F39"/>
    <mergeCell ref="G39:P39"/>
    <mergeCell ref="Q39:R39"/>
    <mergeCell ref="S39:T39"/>
    <mergeCell ref="C40:F40"/>
    <mergeCell ref="N40:P40"/>
    <mergeCell ref="Q40:R40"/>
    <mergeCell ref="S40:T40"/>
    <mergeCell ref="P36:P37"/>
    <mergeCell ref="Q36:Q37"/>
    <mergeCell ref="R36:R37"/>
    <mergeCell ref="S36:S37"/>
    <mergeCell ref="T36:T37"/>
    <mergeCell ref="U36:U37"/>
    <mergeCell ref="A36:A37"/>
    <mergeCell ref="B36:D37"/>
    <mergeCell ref="K36:M37"/>
    <mergeCell ref="N36:N37"/>
    <mergeCell ref="O36:O37"/>
    <mergeCell ref="C41:F41"/>
    <mergeCell ref="Q41:R41"/>
    <mergeCell ref="S41:T41"/>
    <mergeCell ref="C42:F42"/>
    <mergeCell ref="N42:P42"/>
    <mergeCell ref="Q42:R42"/>
    <mergeCell ref="S42:T42"/>
    <mergeCell ref="N41:P41"/>
    <mergeCell ref="T32:T33"/>
    <mergeCell ref="U32:U33"/>
    <mergeCell ref="V32:V33"/>
    <mergeCell ref="A34:A35"/>
    <mergeCell ref="B34:D35"/>
    <mergeCell ref="H34:J35"/>
    <mergeCell ref="N34:N35"/>
    <mergeCell ref="O34:O35"/>
    <mergeCell ref="P34:P35"/>
    <mergeCell ref="Q34:Q35"/>
    <mergeCell ref="R34:R35"/>
    <mergeCell ref="S34:S35"/>
    <mergeCell ref="T34:T35"/>
    <mergeCell ref="U34:U35"/>
    <mergeCell ref="V34:V35"/>
    <mergeCell ref="A32:A33"/>
    <mergeCell ref="B32:D33"/>
    <mergeCell ref="E32:G33"/>
    <mergeCell ref="N32:N33"/>
    <mergeCell ref="O32:O33"/>
    <mergeCell ref="P32:P33"/>
    <mergeCell ref="Q32:Q33"/>
    <mergeCell ref="R32:R33"/>
    <mergeCell ref="S32:S33"/>
    <mergeCell ref="T26:T27"/>
    <mergeCell ref="U26:U27"/>
    <mergeCell ref="V26:V27"/>
    <mergeCell ref="B30:D31"/>
    <mergeCell ref="E30:G31"/>
    <mergeCell ref="H30:J31"/>
    <mergeCell ref="K30:M31"/>
    <mergeCell ref="N30:N31"/>
    <mergeCell ref="U30:U31"/>
    <mergeCell ref="O30:O31"/>
    <mergeCell ref="P30:P31"/>
    <mergeCell ref="Q30:Q31"/>
    <mergeCell ref="R30:R31"/>
    <mergeCell ref="S30:S31"/>
    <mergeCell ref="T30:T31"/>
    <mergeCell ref="A26:A27"/>
    <mergeCell ref="B26:D27"/>
    <mergeCell ref="K26:M27"/>
    <mergeCell ref="N26:N27"/>
    <mergeCell ref="O26:O27"/>
    <mergeCell ref="P26:P27"/>
    <mergeCell ref="Q26:Q27"/>
    <mergeCell ref="R26:R27"/>
    <mergeCell ref="S26:S27"/>
    <mergeCell ref="A22:A23"/>
    <mergeCell ref="B22:D23"/>
    <mergeCell ref="E22:G23"/>
    <mergeCell ref="N22:N23"/>
    <mergeCell ref="O22:O23"/>
    <mergeCell ref="V22:V23"/>
    <mergeCell ref="A24:A25"/>
    <mergeCell ref="B24:D25"/>
    <mergeCell ref="H24:J25"/>
    <mergeCell ref="N24:N25"/>
    <mergeCell ref="O24:O25"/>
    <mergeCell ref="P24:P25"/>
    <mergeCell ref="Q24:Q25"/>
    <mergeCell ref="R24:R25"/>
    <mergeCell ref="S24:S25"/>
    <mergeCell ref="P22:P23"/>
    <mergeCell ref="Q22:Q23"/>
    <mergeCell ref="R22:R23"/>
    <mergeCell ref="S22:S23"/>
    <mergeCell ref="T22:T23"/>
    <mergeCell ref="U22:U23"/>
    <mergeCell ref="T24:T25"/>
    <mergeCell ref="U24:U25"/>
    <mergeCell ref="V24:V25"/>
    <mergeCell ref="V16:V17"/>
    <mergeCell ref="B20:D21"/>
    <mergeCell ref="E20:G21"/>
    <mergeCell ref="H20:J21"/>
    <mergeCell ref="K20:M21"/>
    <mergeCell ref="N20:N21"/>
    <mergeCell ref="O20:O21"/>
    <mergeCell ref="P20:P21"/>
    <mergeCell ref="Q20:Q21"/>
    <mergeCell ref="R20:R21"/>
    <mergeCell ref="S20:S21"/>
    <mergeCell ref="T20:T21"/>
    <mergeCell ref="U20:U21"/>
    <mergeCell ref="AD15:AD16"/>
    <mergeCell ref="A16:A17"/>
    <mergeCell ref="B16:D17"/>
    <mergeCell ref="K16:M17"/>
    <mergeCell ref="N16:N17"/>
    <mergeCell ref="O16:O17"/>
    <mergeCell ref="P16:P17"/>
    <mergeCell ref="Q16:Q17"/>
    <mergeCell ref="R16:R17"/>
    <mergeCell ref="S16:S17"/>
    <mergeCell ref="Q14:Q15"/>
    <mergeCell ref="R14:R15"/>
    <mergeCell ref="S14:S15"/>
    <mergeCell ref="T14:T15"/>
    <mergeCell ref="U14:U15"/>
    <mergeCell ref="V14:V15"/>
    <mergeCell ref="A14:A15"/>
    <mergeCell ref="B14:D15"/>
    <mergeCell ref="H14:J15"/>
    <mergeCell ref="N14:N15"/>
    <mergeCell ref="O14:O15"/>
    <mergeCell ref="P14:P15"/>
    <mergeCell ref="T16:T17"/>
    <mergeCell ref="U16:U17"/>
    <mergeCell ref="Q12:Q13"/>
    <mergeCell ref="R12:R13"/>
    <mergeCell ref="S12:S13"/>
    <mergeCell ref="T12:T13"/>
    <mergeCell ref="U12:U13"/>
    <mergeCell ref="V12:V13"/>
    <mergeCell ref="A12:A13"/>
    <mergeCell ref="B12:D13"/>
    <mergeCell ref="E12:G13"/>
    <mergeCell ref="N12:N13"/>
    <mergeCell ref="O12:O13"/>
    <mergeCell ref="P12:P13"/>
    <mergeCell ref="P10:P11"/>
    <mergeCell ref="Q10:Q11"/>
    <mergeCell ref="R10:R11"/>
    <mergeCell ref="S10:S11"/>
    <mergeCell ref="T10:T11"/>
    <mergeCell ref="U10:U11"/>
    <mergeCell ref="B10:D11"/>
    <mergeCell ref="E10:G11"/>
    <mergeCell ref="H10:J11"/>
    <mergeCell ref="K10:M11"/>
    <mergeCell ref="N10:N11"/>
    <mergeCell ref="O10:O11"/>
  </mergeCells>
  <phoneticPr fontId="2"/>
  <pageMargins left="0.7" right="0.7" top="0.75" bottom="0.75" header="0.3" footer="0.3"/>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A1:U52"/>
  <sheetViews>
    <sheetView workbookViewId="0">
      <selection activeCell="U43" sqref="U43"/>
    </sheetView>
  </sheetViews>
  <sheetFormatPr defaultRowHeight="13.2" x14ac:dyDescent="0.2"/>
  <cols>
    <col min="3" max="22" width="5.77734375" customWidth="1"/>
  </cols>
  <sheetData>
    <row r="1" spans="1:21" ht="19.2" x14ac:dyDescent="0.2">
      <c r="A1" s="11"/>
      <c r="B1" s="12" t="s">
        <v>96</v>
      </c>
      <c r="C1" s="11"/>
      <c r="D1" s="11"/>
      <c r="E1" s="11"/>
      <c r="F1" s="11"/>
      <c r="G1" s="11"/>
      <c r="H1" s="11"/>
      <c r="I1" s="11"/>
      <c r="J1" s="11"/>
      <c r="K1" s="11"/>
      <c r="L1" s="11"/>
      <c r="M1" s="11"/>
      <c r="N1" s="11"/>
      <c r="O1" s="11"/>
      <c r="P1" s="11"/>
      <c r="Q1" s="11"/>
      <c r="R1" s="11"/>
      <c r="S1" s="11"/>
      <c r="T1" s="11"/>
      <c r="U1" s="11"/>
    </row>
    <row r="2" spans="1:21" ht="19.2" x14ac:dyDescent="0.2">
      <c r="A2" s="11"/>
      <c r="B2" s="12"/>
      <c r="C2" s="11"/>
      <c r="D2" s="11"/>
      <c r="E2" s="11"/>
      <c r="F2" s="11"/>
      <c r="G2" s="11"/>
      <c r="H2" s="11"/>
      <c r="I2" s="11"/>
      <c r="J2" s="11"/>
      <c r="K2" s="11"/>
      <c r="L2" s="11"/>
      <c r="M2" s="11"/>
      <c r="N2" s="11"/>
      <c r="O2" s="11"/>
      <c r="P2" s="11"/>
      <c r="Q2" s="11"/>
      <c r="R2" s="11"/>
      <c r="S2" s="11"/>
      <c r="T2" s="11"/>
      <c r="U2" s="11"/>
    </row>
    <row r="3" spans="1:21" ht="16.2" x14ac:dyDescent="0.2">
      <c r="A3" s="11"/>
      <c r="B3" s="13" t="s">
        <v>76</v>
      </c>
      <c r="C3" s="14"/>
      <c r="D3" s="11"/>
      <c r="E3" s="11"/>
      <c r="F3" s="11"/>
      <c r="G3" s="11"/>
      <c r="H3" s="11"/>
      <c r="I3" s="11"/>
      <c r="J3" s="11"/>
      <c r="K3" s="11"/>
      <c r="L3" s="11"/>
      <c r="M3" s="11"/>
      <c r="N3" s="11"/>
      <c r="O3" s="11"/>
      <c r="P3" s="11"/>
      <c r="Q3" s="11"/>
      <c r="R3" s="11"/>
      <c r="S3" s="11"/>
      <c r="T3" s="11"/>
      <c r="U3" s="11"/>
    </row>
    <row r="4" spans="1:21" ht="16.2" x14ac:dyDescent="0.2">
      <c r="A4" s="11"/>
      <c r="B4" s="13" t="s">
        <v>77</v>
      </c>
      <c r="C4" s="14"/>
      <c r="D4" s="11"/>
      <c r="E4" s="11"/>
      <c r="F4" s="11"/>
      <c r="G4" s="11"/>
      <c r="H4" s="11"/>
      <c r="I4" s="11"/>
      <c r="J4" s="11"/>
      <c r="K4" s="11"/>
      <c r="L4" s="11"/>
      <c r="M4" s="11"/>
      <c r="N4" s="11"/>
      <c r="O4" s="11"/>
      <c r="P4" s="11"/>
      <c r="Q4" s="11"/>
      <c r="R4" s="11"/>
      <c r="S4" s="11"/>
      <c r="T4" s="11"/>
      <c r="U4" s="11"/>
    </row>
    <row r="5" spans="1:21" ht="16.2" x14ac:dyDescent="0.2">
      <c r="A5" s="11"/>
      <c r="B5" s="13" t="s">
        <v>35</v>
      </c>
      <c r="C5" s="14"/>
      <c r="D5" s="11"/>
      <c r="E5" s="11"/>
      <c r="F5" s="11"/>
      <c r="G5" s="11"/>
      <c r="H5" s="11"/>
      <c r="I5" s="11"/>
      <c r="J5" s="11"/>
      <c r="K5" s="11"/>
      <c r="L5" s="11"/>
      <c r="M5" s="11"/>
      <c r="N5" s="11"/>
      <c r="O5" s="11"/>
      <c r="P5" s="11"/>
      <c r="Q5" s="11"/>
      <c r="R5" s="11"/>
      <c r="S5" s="11"/>
      <c r="T5" s="11"/>
      <c r="U5" s="11"/>
    </row>
    <row r="6" spans="1:21" ht="16.2" x14ac:dyDescent="0.2">
      <c r="A6" s="11"/>
      <c r="B6" s="13" t="s">
        <v>36</v>
      </c>
      <c r="C6" s="14"/>
      <c r="D6" s="11"/>
      <c r="E6" s="11"/>
      <c r="F6" s="11"/>
      <c r="G6" s="11"/>
      <c r="H6" s="11"/>
      <c r="I6" s="11"/>
      <c r="J6" s="11"/>
      <c r="K6" s="11"/>
      <c r="L6" s="11"/>
      <c r="M6" s="11"/>
      <c r="N6" s="11"/>
      <c r="O6" s="11"/>
      <c r="P6" s="11"/>
      <c r="Q6" s="11"/>
      <c r="R6" s="11"/>
      <c r="S6" s="11"/>
      <c r="T6" s="11"/>
      <c r="U6" s="11"/>
    </row>
    <row r="7" spans="1:21" ht="16.2" x14ac:dyDescent="0.2">
      <c r="A7" s="11"/>
      <c r="B7" s="13" t="s">
        <v>78</v>
      </c>
      <c r="C7" s="14"/>
      <c r="D7" s="11"/>
      <c r="E7" s="11"/>
      <c r="F7" s="11"/>
      <c r="G7" s="11"/>
      <c r="H7" s="11"/>
      <c r="I7" s="11"/>
      <c r="J7" s="11"/>
      <c r="K7" s="11"/>
      <c r="L7" s="11"/>
      <c r="M7" s="11"/>
      <c r="N7" s="11"/>
      <c r="O7" s="11"/>
      <c r="P7" s="11"/>
      <c r="Q7" s="11"/>
      <c r="R7" s="11"/>
      <c r="S7" s="11"/>
      <c r="T7" s="11"/>
      <c r="U7" s="11"/>
    </row>
    <row r="8" spans="1:21" ht="14.4" x14ac:dyDescent="0.2">
      <c r="A8" s="11"/>
      <c r="B8" s="15"/>
      <c r="C8" s="11"/>
      <c r="D8" s="11"/>
      <c r="E8" s="11"/>
      <c r="F8" s="11"/>
      <c r="G8" s="11"/>
      <c r="H8" s="11"/>
      <c r="I8" s="11"/>
      <c r="J8" s="11"/>
      <c r="K8" s="11"/>
      <c r="L8" s="11"/>
      <c r="M8" s="11"/>
      <c r="N8" s="11"/>
      <c r="O8" s="11"/>
      <c r="P8" s="11"/>
      <c r="Q8" s="11"/>
      <c r="R8" s="11"/>
      <c r="S8" s="11"/>
      <c r="T8" s="11"/>
      <c r="U8" s="16" t="s">
        <v>37</v>
      </c>
    </row>
    <row r="9" spans="1:21" ht="15" thickBot="1" x14ac:dyDescent="0.25">
      <c r="A9" s="11"/>
      <c r="B9" s="11"/>
      <c r="C9" s="11"/>
      <c r="D9" s="11"/>
      <c r="E9" s="11"/>
      <c r="F9" s="11"/>
      <c r="G9" s="11"/>
      <c r="H9" s="11"/>
      <c r="I9" s="11"/>
      <c r="J9" s="11"/>
      <c r="K9" s="11"/>
      <c r="L9" s="11"/>
      <c r="M9" s="11"/>
      <c r="N9" s="11"/>
      <c r="O9" s="17"/>
      <c r="P9" s="11"/>
      <c r="Q9" s="18"/>
      <c r="R9" s="18"/>
      <c r="S9" s="11"/>
      <c r="T9" s="11"/>
      <c r="U9" s="19" t="s">
        <v>27</v>
      </c>
    </row>
    <row r="10" spans="1:21" ht="22.5" customHeight="1" x14ac:dyDescent="0.2">
      <c r="A10" s="11"/>
      <c r="B10" s="86" t="s">
        <v>97</v>
      </c>
      <c r="C10" s="87"/>
      <c r="D10" s="88"/>
      <c r="E10" s="92" t="str">
        <f>IF(B12="","",B12)</f>
        <v/>
      </c>
      <c r="F10" s="93"/>
      <c r="G10" s="94"/>
      <c r="H10" s="98" t="str">
        <f>IF(B14="","",B14)</f>
        <v/>
      </c>
      <c r="I10" s="99"/>
      <c r="J10" s="100"/>
      <c r="K10" s="104" t="str">
        <f>IF(B16="","",B16)</f>
        <v/>
      </c>
      <c r="L10" s="105"/>
      <c r="M10" s="106"/>
      <c r="N10" s="110" t="s">
        <v>39</v>
      </c>
      <c r="O10" s="80" t="s">
        <v>40</v>
      </c>
      <c r="P10" s="80" t="s">
        <v>41</v>
      </c>
      <c r="Q10" s="80" t="s">
        <v>42</v>
      </c>
      <c r="R10" s="80" t="s">
        <v>0</v>
      </c>
      <c r="S10" s="80" t="s">
        <v>43</v>
      </c>
      <c r="T10" s="82" t="s">
        <v>44</v>
      </c>
      <c r="U10" s="84" t="s">
        <v>45</v>
      </c>
    </row>
    <row r="11" spans="1:21" ht="22.5" customHeight="1" thickBot="1" x14ac:dyDescent="0.25">
      <c r="A11" s="11"/>
      <c r="B11" s="89"/>
      <c r="C11" s="90"/>
      <c r="D11" s="91"/>
      <c r="E11" s="95"/>
      <c r="F11" s="96"/>
      <c r="G11" s="97"/>
      <c r="H11" s="101"/>
      <c r="I11" s="102"/>
      <c r="J11" s="103"/>
      <c r="K11" s="107"/>
      <c r="L11" s="108"/>
      <c r="M11" s="109"/>
      <c r="N11" s="111"/>
      <c r="O11" s="81"/>
      <c r="P11" s="81"/>
      <c r="Q11" s="81"/>
      <c r="R11" s="81"/>
      <c r="S11" s="81"/>
      <c r="T11" s="83"/>
      <c r="U11" s="85"/>
    </row>
    <row r="12" spans="1:21" ht="22.5" customHeight="1" x14ac:dyDescent="0.2">
      <c r="A12" s="119" t="s">
        <v>100</v>
      </c>
      <c r="B12" s="120"/>
      <c r="C12" s="121"/>
      <c r="D12" s="122"/>
      <c r="E12" s="126"/>
      <c r="F12" s="126"/>
      <c r="G12" s="127"/>
      <c r="H12" s="27"/>
      <c r="I12" s="28" t="str">
        <f>IF(H13="","",IF(H13=J13,"△",IF(H13&gt;=J13,"○","×")))</f>
        <v/>
      </c>
      <c r="J12" s="29"/>
      <c r="K12" s="30"/>
      <c r="L12" s="28" t="str">
        <f>IF(K13="","",IF(K13=M13,"△",IF(K13&gt;=M13,"○","×")))</f>
        <v/>
      </c>
      <c r="M12" s="30"/>
      <c r="N12" s="130" t="str">
        <f>IF(AND(I12="",L12=""),"",COUNTIF(E12:M12,"○"))</f>
        <v/>
      </c>
      <c r="O12" s="131" t="str">
        <f>IF(AND(I12="",L12=""),"",COUNTIF(E12:M12,"△"))</f>
        <v/>
      </c>
      <c r="P12" s="132" t="str">
        <f>IF(AND(I12="",L12=""),"",COUNTIF(E12:M12,"×"))</f>
        <v/>
      </c>
      <c r="Q12" s="112" t="str">
        <f>IF(N12="","",(N12*3)+(O12*1))</f>
        <v/>
      </c>
      <c r="R12" s="114" t="str">
        <f>IF(N12="","",SUM(H13,K13))</f>
        <v/>
      </c>
      <c r="S12" s="114" t="str">
        <f>IF(N12="","",SUM(J13,M13))</f>
        <v/>
      </c>
      <c r="T12" s="112" t="str">
        <f>IF(N12="","",R12-S12)</f>
        <v/>
      </c>
      <c r="U12" s="116" t="str">
        <f>IF(V12="","",RANK(V12,$V12:$V17,0))</f>
        <v/>
      </c>
    </row>
    <row r="13" spans="1:21" ht="22.5" customHeight="1" x14ac:dyDescent="0.2">
      <c r="A13" s="119"/>
      <c r="B13" s="123"/>
      <c r="C13" s="124"/>
      <c r="D13" s="125"/>
      <c r="E13" s="128"/>
      <c r="F13" s="128"/>
      <c r="G13" s="129"/>
      <c r="H13" s="35" t="str">
        <f>IF(G15="","",G15)</f>
        <v/>
      </c>
      <c r="I13" s="36" t="s">
        <v>46</v>
      </c>
      <c r="J13" s="37" t="str">
        <f>IF(E15="","",E15)</f>
        <v/>
      </c>
      <c r="K13" s="35" t="str">
        <f>IF(G17="","",G17)</f>
        <v/>
      </c>
      <c r="L13" s="36" t="s">
        <v>46</v>
      </c>
      <c r="M13" s="36" t="str">
        <f>IF(E17="","",E17)</f>
        <v/>
      </c>
      <c r="N13" s="130"/>
      <c r="O13" s="132"/>
      <c r="P13" s="115"/>
      <c r="Q13" s="113"/>
      <c r="R13" s="112"/>
      <c r="S13" s="112"/>
      <c r="T13" s="115"/>
      <c r="U13" s="117"/>
    </row>
    <row r="14" spans="1:21" ht="22.5" customHeight="1" x14ac:dyDescent="0.2">
      <c r="A14" s="119" t="s">
        <v>101</v>
      </c>
      <c r="B14" s="134"/>
      <c r="C14" s="151"/>
      <c r="D14" s="152"/>
      <c r="E14" s="39"/>
      <c r="F14" s="28" t="str">
        <f>IF(E15="","",IF(E15=G15,"△",IF(E15&gt;=G15,"○","×")))</f>
        <v/>
      </c>
      <c r="G14" s="40"/>
      <c r="H14" s="126"/>
      <c r="I14" s="126"/>
      <c r="J14" s="127"/>
      <c r="K14" s="30"/>
      <c r="L14" s="28" t="str">
        <f>IF(K15="","",IF(K15=M15,"△",IF(K15&gt;=M15,"○","×")))</f>
        <v/>
      </c>
      <c r="M14" s="30"/>
      <c r="N14" s="142" t="str">
        <f>IF(AND(F14="",L14=""),"",COUNTIF(E14:M14,"○"))</f>
        <v/>
      </c>
      <c r="O14" s="131" t="str">
        <f>IF(AND(F14="",L14=""),"",COUNTIF(E14:M14,"△"))</f>
        <v/>
      </c>
      <c r="P14" s="115" t="str">
        <f>IF(AND(F14="",L14=""),"",COUNTIF(E14:M14,"×"))</f>
        <v/>
      </c>
      <c r="Q14" s="113" t="str">
        <f>IF(N14="","",(N14*3)+(O14*1))</f>
        <v/>
      </c>
      <c r="R14" s="148" t="str">
        <f>IF(N14="","",SUM(E15,K15))</f>
        <v/>
      </c>
      <c r="S14" s="148" t="str">
        <f>IF(N14="","",SUM(G15,M15))</f>
        <v/>
      </c>
      <c r="T14" s="113" t="str">
        <f>IF(N14="","",R14-S14)</f>
        <v/>
      </c>
      <c r="U14" s="150" t="str">
        <f>IF(V14="","",RANK(V14,$V12:$V17,0))</f>
        <v/>
      </c>
    </row>
    <row r="15" spans="1:21" ht="22.5" customHeight="1" x14ac:dyDescent="0.2">
      <c r="A15" s="119"/>
      <c r="B15" s="153"/>
      <c r="C15" s="154"/>
      <c r="D15" s="155"/>
      <c r="E15" s="41"/>
      <c r="F15" s="42" t="s">
        <v>46</v>
      </c>
      <c r="G15" s="43"/>
      <c r="H15" s="128"/>
      <c r="I15" s="128"/>
      <c r="J15" s="129"/>
      <c r="K15" s="35" t="str">
        <f>IF(J17="","",J17)</f>
        <v/>
      </c>
      <c r="L15" s="36" t="s">
        <v>46</v>
      </c>
      <c r="M15" s="36" t="str">
        <f>IF(H17="","",H17)</f>
        <v/>
      </c>
      <c r="N15" s="156"/>
      <c r="O15" s="132"/>
      <c r="P15" s="115"/>
      <c r="Q15" s="113"/>
      <c r="R15" s="112"/>
      <c r="S15" s="112"/>
      <c r="T15" s="113"/>
      <c r="U15" s="150"/>
    </row>
    <row r="16" spans="1:21" ht="22.5" customHeight="1" x14ac:dyDescent="0.2">
      <c r="A16" s="119" t="s">
        <v>102</v>
      </c>
      <c r="B16" s="134"/>
      <c r="C16" s="135"/>
      <c r="D16" s="136"/>
      <c r="E16" s="39"/>
      <c r="F16" s="45" t="str">
        <f>IF(E17="","",IF(E17=G17,"△",IF(E17&gt;=G17,"○","×")))</f>
        <v/>
      </c>
      <c r="G16" s="46"/>
      <c r="H16" s="47"/>
      <c r="I16" s="45" t="str">
        <f>IF(H17="","",IF(H17=J17,"△",IF(H17&gt;=J17,"○","×")))</f>
        <v/>
      </c>
      <c r="J16" s="46"/>
      <c r="K16" s="140"/>
      <c r="L16" s="140"/>
      <c r="M16" s="140"/>
      <c r="N16" s="142" t="str">
        <f>IF(AND(F16="",I16=""),"",COUNTIF(E16:M16,"○"))</f>
        <v/>
      </c>
      <c r="O16" s="144" t="str">
        <f>IF(AND(F16="",I16=""),"",COUNTIF(E16:M16,"△"))</f>
        <v/>
      </c>
      <c r="P16" s="115" t="str">
        <f>IF(AND(F16="",I16=""),"",COUNTIF(E16:M16,"×"))</f>
        <v/>
      </c>
      <c r="Q16" s="113" t="str">
        <f>IF(N16="","",(N16*3)+(O16*1))</f>
        <v/>
      </c>
      <c r="R16" s="148" t="str">
        <f>IF(N16="","",SUM(E17,H17))</f>
        <v/>
      </c>
      <c r="S16" s="148" t="str">
        <f>IF(N16="","",SUM(G17,J17))</f>
        <v/>
      </c>
      <c r="T16" s="113" t="str">
        <f>IF(N16="","",R16-S16)</f>
        <v/>
      </c>
      <c r="U16" s="150" t="str">
        <f>IF(V16="","",RANK(V16,$V12:$V17,0))</f>
        <v/>
      </c>
    </row>
    <row r="17" spans="1:21" ht="22.5" customHeight="1" thickBot="1" x14ac:dyDescent="0.25">
      <c r="A17" s="119"/>
      <c r="B17" s="137"/>
      <c r="C17" s="138"/>
      <c r="D17" s="139"/>
      <c r="E17" s="48"/>
      <c r="F17" s="49" t="s">
        <v>46</v>
      </c>
      <c r="G17" s="50"/>
      <c r="H17" s="48"/>
      <c r="I17" s="49" t="s">
        <v>46</v>
      </c>
      <c r="J17" s="50"/>
      <c r="K17" s="141"/>
      <c r="L17" s="141"/>
      <c r="M17" s="141"/>
      <c r="N17" s="143"/>
      <c r="O17" s="145"/>
      <c r="P17" s="146"/>
      <c r="Q17" s="147"/>
      <c r="R17" s="149"/>
      <c r="S17" s="149"/>
      <c r="T17" s="146"/>
      <c r="U17" s="157"/>
    </row>
    <row r="18" spans="1:21" ht="22.5" customHeight="1" x14ac:dyDescent="0.2">
      <c r="A18" s="51"/>
      <c r="B18" s="11"/>
      <c r="C18" s="11"/>
      <c r="D18" s="11"/>
      <c r="E18" s="11"/>
      <c r="F18" s="11"/>
      <c r="G18" s="11"/>
      <c r="H18" s="11"/>
      <c r="I18" s="11"/>
      <c r="J18" s="11"/>
      <c r="K18" s="11"/>
      <c r="L18" s="11"/>
      <c r="M18" s="11"/>
      <c r="N18" s="11"/>
      <c r="O18" s="11"/>
      <c r="P18" s="11"/>
      <c r="Q18" s="11"/>
      <c r="R18" s="11"/>
      <c r="S18" s="52"/>
      <c r="T18" s="11"/>
      <c r="U18" s="11"/>
    </row>
    <row r="19" spans="1:21" ht="22.5" customHeight="1" thickBot="1" x14ac:dyDescent="0.25">
      <c r="A19" s="51"/>
      <c r="B19" s="11"/>
      <c r="C19" s="11"/>
      <c r="D19" s="11"/>
      <c r="E19" s="11"/>
      <c r="F19" s="11"/>
      <c r="G19" s="11"/>
      <c r="H19" s="11"/>
      <c r="I19" s="11"/>
      <c r="J19" s="11"/>
      <c r="K19" s="11"/>
      <c r="L19" s="11"/>
      <c r="M19" s="11"/>
      <c r="N19" s="11"/>
      <c r="O19" s="17"/>
      <c r="P19" s="11"/>
      <c r="Q19" s="18"/>
      <c r="R19" s="18"/>
      <c r="S19" s="11"/>
      <c r="T19" s="11"/>
      <c r="U19" s="19" t="s">
        <v>79</v>
      </c>
    </row>
    <row r="20" spans="1:21" ht="22.5" customHeight="1" x14ac:dyDescent="0.2">
      <c r="A20" s="51"/>
      <c r="B20" s="158" t="s">
        <v>98</v>
      </c>
      <c r="C20" s="159"/>
      <c r="D20" s="160"/>
      <c r="E20" s="164" t="str">
        <f>IF(B22="","",B22)</f>
        <v/>
      </c>
      <c r="F20" s="105"/>
      <c r="G20" s="165"/>
      <c r="H20" s="168" t="str">
        <f>IF(B24="","",B24)</f>
        <v/>
      </c>
      <c r="I20" s="169"/>
      <c r="J20" s="170"/>
      <c r="K20" s="106" t="str">
        <f>IF(B26="","",B26)</f>
        <v/>
      </c>
      <c r="L20" s="169"/>
      <c r="M20" s="164"/>
      <c r="N20" s="110" t="s">
        <v>39</v>
      </c>
      <c r="O20" s="80" t="s">
        <v>40</v>
      </c>
      <c r="P20" s="80" t="s">
        <v>41</v>
      </c>
      <c r="Q20" s="80" t="s">
        <v>42</v>
      </c>
      <c r="R20" s="80" t="s">
        <v>0</v>
      </c>
      <c r="S20" s="80" t="s">
        <v>43</v>
      </c>
      <c r="T20" s="82" t="s">
        <v>44</v>
      </c>
      <c r="U20" s="84" t="s">
        <v>45</v>
      </c>
    </row>
    <row r="21" spans="1:21" ht="22.5" customHeight="1" thickBot="1" x14ac:dyDescent="0.25">
      <c r="A21" s="51"/>
      <c r="B21" s="161"/>
      <c r="C21" s="162"/>
      <c r="D21" s="163"/>
      <c r="E21" s="166"/>
      <c r="F21" s="108"/>
      <c r="G21" s="167"/>
      <c r="H21" s="171"/>
      <c r="I21" s="172"/>
      <c r="J21" s="173"/>
      <c r="K21" s="109"/>
      <c r="L21" s="172"/>
      <c r="M21" s="166"/>
      <c r="N21" s="111"/>
      <c r="O21" s="81"/>
      <c r="P21" s="81"/>
      <c r="Q21" s="81"/>
      <c r="R21" s="81"/>
      <c r="S21" s="81"/>
      <c r="T21" s="83"/>
      <c r="U21" s="85"/>
    </row>
    <row r="22" spans="1:21" ht="22.5" customHeight="1" x14ac:dyDescent="0.2">
      <c r="A22" s="119" t="s">
        <v>103</v>
      </c>
      <c r="B22" s="174"/>
      <c r="C22" s="175"/>
      <c r="D22" s="176"/>
      <c r="E22" s="126"/>
      <c r="F22" s="126"/>
      <c r="G22" s="127"/>
      <c r="H22" s="27"/>
      <c r="I22" s="28" t="str">
        <f>IF(H23="","",IF(H23=J23,"△",IF(H23&gt;=J23,"○","×")))</f>
        <v/>
      </c>
      <c r="J22" s="29"/>
      <c r="K22" s="30"/>
      <c r="L22" s="28" t="str">
        <f>IF(K23="","",IF(K23=M23,"△",IF(K23&gt;=M23,"○","×")))</f>
        <v/>
      </c>
      <c r="M22" s="30"/>
      <c r="N22" s="130" t="str">
        <f>IF(AND(I22="",L22=""),"",COUNTIF(E22:M22,"○"))</f>
        <v/>
      </c>
      <c r="O22" s="131" t="str">
        <f>IF(AND(I22="",L22=""),"",COUNTIF(E22:M22,"△"))</f>
        <v/>
      </c>
      <c r="P22" s="132" t="str">
        <f>IF(AND(I22="",L22=""),"",COUNTIF(E22:M22,"×"))</f>
        <v/>
      </c>
      <c r="Q22" s="112" t="str">
        <f>IF(N22="","",(N22*3)+(O22*1))</f>
        <v/>
      </c>
      <c r="R22" s="114" t="str">
        <f>IF(N22="","",SUM(H23,K23))</f>
        <v/>
      </c>
      <c r="S22" s="114" t="str">
        <f>IF(N22="","",SUM(J23,M23))</f>
        <v/>
      </c>
      <c r="T22" s="112" t="str">
        <f>IF(N22="","",R22-S22)</f>
        <v/>
      </c>
      <c r="U22" s="116" t="str">
        <f>IF(V22="","",RANK(V22,$V22:$V27,0))</f>
        <v/>
      </c>
    </row>
    <row r="23" spans="1:21" ht="22.5" customHeight="1" x14ac:dyDescent="0.2">
      <c r="A23" s="119"/>
      <c r="B23" s="177"/>
      <c r="C23" s="178"/>
      <c r="D23" s="179"/>
      <c r="E23" s="128"/>
      <c r="F23" s="128"/>
      <c r="G23" s="129"/>
      <c r="H23" s="35" t="str">
        <f>IF(G25="","",G25)</f>
        <v/>
      </c>
      <c r="I23" s="36" t="s">
        <v>48</v>
      </c>
      <c r="J23" s="37" t="str">
        <f>IF(E25="","",E25)</f>
        <v/>
      </c>
      <c r="K23" s="35" t="str">
        <f>IF(G27="","",G27)</f>
        <v/>
      </c>
      <c r="L23" s="36" t="s">
        <v>48</v>
      </c>
      <c r="M23" s="36" t="str">
        <f>IF(E27="","",E27)</f>
        <v/>
      </c>
      <c r="N23" s="130"/>
      <c r="O23" s="132"/>
      <c r="P23" s="115"/>
      <c r="Q23" s="113"/>
      <c r="R23" s="112"/>
      <c r="S23" s="112"/>
      <c r="T23" s="115"/>
      <c r="U23" s="117"/>
    </row>
    <row r="24" spans="1:21" ht="22.5" customHeight="1" x14ac:dyDescent="0.2">
      <c r="A24" s="119" t="s">
        <v>104</v>
      </c>
      <c r="B24" s="180"/>
      <c r="C24" s="181"/>
      <c r="D24" s="182"/>
      <c r="E24" s="39"/>
      <c r="F24" s="28" t="str">
        <f>IF(E25="","",IF(E25=G25,"△",IF(E25&gt;=G25,"○","×")))</f>
        <v/>
      </c>
      <c r="G24" s="40"/>
      <c r="H24" s="126"/>
      <c r="I24" s="126"/>
      <c r="J24" s="127"/>
      <c r="K24" s="30"/>
      <c r="L24" s="28" t="str">
        <f>IF(K25="","",IF(K25=M25,"△",IF(K25&gt;=M25,"○","×")))</f>
        <v/>
      </c>
      <c r="M24" s="30"/>
      <c r="N24" s="142" t="str">
        <f>IF(AND(F24="",L24=""),"",COUNTIF(E24:M24,"○"))</f>
        <v/>
      </c>
      <c r="O24" s="131" t="str">
        <f>IF(AND(F24="",L24=""),"",COUNTIF(E24:M24,"△"))</f>
        <v/>
      </c>
      <c r="P24" s="115" t="str">
        <f>IF(AND(F24="",L24=""),"",COUNTIF(E24:M24,"×"))</f>
        <v/>
      </c>
      <c r="Q24" s="113" t="str">
        <f>IF(N24="","",(N24*3)+(O24*1))</f>
        <v/>
      </c>
      <c r="R24" s="148" t="str">
        <f>IF(N24="","",SUM(E25,K25))</f>
        <v/>
      </c>
      <c r="S24" s="148" t="str">
        <f>IF(N24="","",SUM(G25,M25))</f>
        <v/>
      </c>
      <c r="T24" s="113" t="str">
        <f>IF(N24="","",R24-S24)</f>
        <v/>
      </c>
      <c r="U24" s="150" t="str">
        <f>IF(V24="","",RANK(V24,$V22:$V27,0))</f>
        <v/>
      </c>
    </row>
    <row r="25" spans="1:21" ht="22.5" customHeight="1" x14ac:dyDescent="0.2">
      <c r="A25" s="119"/>
      <c r="B25" s="177"/>
      <c r="C25" s="178"/>
      <c r="D25" s="179"/>
      <c r="E25" s="41"/>
      <c r="F25" s="42" t="s">
        <v>48</v>
      </c>
      <c r="G25" s="43"/>
      <c r="H25" s="128"/>
      <c r="I25" s="128"/>
      <c r="J25" s="129"/>
      <c r="K25" s="35" t="str">
        <f>IF(J27="","",J27)</f>
        <v/>
      </c>
      <c r="L25" s="36" t="s">
        <v>49</v>
      </c>
      <c r="M25" s="36" t="str">
        <f>IF(H27="","",H27)</f>
        <v/>
      </c>
      <c r="N25" s="156"/>
      <c r="O25" s="132"/>
      <c r="P25" s="115"/>
      <c r="Q25" s="113"/>
      <c r="R25" s="112"/>
      <c r="S25" s="112"/>
      <c r="T25" s="113"/>
      <c r="U25" s="150"/>
    </row>
    <row r="26" spans="1:21" ht="22.5" customHeight="1" x14ac:dyDescent="0.2">
      <c r="A26" s="119" t="s">
        <v>105</v>
      </c>
      <c r="B26" s="180"/>
      <c r="C26" s="181"/>
      <c r="D26" s="182"/>
      <c r="E26" s="39"/>
      <c r="F26" s="45" t="str">
        <f>IF(E27="","",IF(E27=G27,"△",IF(E27&gt;=G27,"○","×")))</f>
        <v/>
      </c>
      <c r="G26" s="46"/>
      <c r="H26" s="47"/>
      <c r="I26" s="45" t="str">
        <f>IF(H27="","",IF(H27=J27,"△",IF(H27&gt;=J27,"○","×")))</f>
        <v/>
      </c>
      <c r="J26" s="46"/>
      <c r="K26" s="140"/>
      <c r="L26" s="140"/>
      <c r="M26" s="140"/>
      <c r="N26" s="142" t="str">
        <f>IF(AND(F26="",I26=""),"",COUNTIF(E26:M26,"○"))</f>
        <v/>
      </c>
      <c r="O26" s="144" t="str">
        <f>IF(AND(F26="",I26=""),"",COUNTIF(E26:M26,"△"))</f>
        <v/>
      </c>
      <c r="P26" s="115" t="str">
        <f>IF(AND(F26="",I26=""),"",COUNTIF(E26:M26,"×"))</f>
        <v/>
      </c>
      <c r="Q26" s="113" t="str">
        <f>IF(N26="","",(N26*3)+(O26*1))</f>
        <v/>
      </c>
      <c r="R26" s="148" t="str">
        <f>IF(N26="","",SUM(E27,H27))</f>
        <v/>
      </c>
      <c r="S26" s="148" t="str">
        <f>IF(N26="","",SUM(G27,J27))</f>
        <v/>
      </c>
      <c r="T26" s="113" t="str">
        <f>IF(N26="","",R26-S26)</f>
        <v/>
      </c>
      <c r="U26" s="150" t="str">
        <f>IF(V26="","",RANK(V26,$V22:$V27,0))</f>
        <v/>
      </c>
    </row>
    <row r="27" spans="1:21" ht="22.5" customHeight="1" thickBot="1" x14ac:dyDescent="0.25">
      <c r="A27" s="119"/>
      <c r="B27" s="183"/>
      <c r="C27" s="184"/>
      <c r="D27" s="185"/>
      <c r="E27" s="48"/>
      <c r="F27" s="49" t="s">
        <v>48</v>
      </c>
      <c r="G27" s="50"/>
      <c r="H27" s="48"/>
      <c r="I27" s="49" t="s">
        <v>48</v>
      </c>
      <c r="J27" s="50"/>
      <c r="K27" s="141"/>
      <c r="L27" s="141"/>
      <c r="M27" s="141"/>
      <c r="N27" s="143"/>
      <c r="O27" s="145"/>
      <c r="P27" s="146"/>
      <c r="Q27" s="147"/>
      <c r="R27" s="149"/>
      <c r="S27" s="149"/>
      <c r="T27" s="146"/>
      <c r="U27" s="157"/>
    </row>
    <row r="28" spans="1:21" ht="22.5" customHeight="1" x14ac:dyDescent="0.2">
      <c r="A28" s="51"/>
      <c r="B28" s="11"/>
      <c r="C28" s="11"/>
      <c r="D28" s="11"/>
      <c r="E28" s="11"/>
      <c r="F28" s="11"/>
      <c r="G28" s="11"/>
      <c r="H28" s="11"/>
      <c r="I28" s="11"/>
      <c r="J28" s="11"/>
      <c r="K28" s="11"/>
      <c r="L28" s="11"/>
      <c r="M28" s="11"/>
      <c r="N28" s="11"/>
      <c r="O28" s="11"/>
      <c r="P28" s="11"/>
      <c r="Q28" s="11"/>
      <c r="R28" s="11"/>
      <c r="S28" s="52"/>
      <c r="T28" s="11"/>
      <c r="U28" s="11"/>
    </row>
    <row r="29" spans="1:21" ht="22.5" customHeight="1" thickBot="1" x14ac:dyDescent="0.25">
      <c r="A29" s="51"/>
      <c r="B29" s="11"/>
      <c r="C29" s="11"/>
      <c r="D29" s="11"/>
      <c r="E29" s="11"/>
      <c r="F29" s="11"/>
      <c r="G29" s="11"/>
      <c r="H29" s="11"/>
      <c r="I29" s="11"/>
      <c r="J29" s="11"/>
      <c r="K29" s="11"/>
      <c r="L29" s="11"/>
      <c r="M29" s="11"/>
      <c r="N29" s="11"/>
      <c r="O29" s="17"/>
      <c r="P29" s="11"/>
      <c r="Q29" s="18"/>
      <c r="R29" s="18"/>
      <c r="S29" s="11"/>
      <c r="T29" s="11"/>
      <c r="U29" s="19" t="s">
        <v>27</v>
      </c>
    </row>
    <row r="30" spans="1:21" ht="22.5" customHeight="1" x14ac:dyDescent="0.2">
      <c r="A30" s="51"/>
      <c r="B30" s="186" t="s">
        <v>99</v>
      </c>
      <c r="C30" s="187"/>
      <c r="D30" s="188"/>
      <c r="E30" s="164" t="str">
        <f>IF(B32="","",B32)</f>
        <v/>
      </c>
      <c r="F30" s="105"/>
      <c r="G30" s="165"/>
      <c r="H30" s="168" t="str">
        <f>IF(B34="","",B34)</f>
        <v/>
      </c>
      <c r="I30" s="169"/>
      <c r="J30" s="170"/>
      <c r="K30" s="192" t="str">
        <f>IF(B36="","",B36)</f>
        <v/>
      </c>
      <c r="L30" s="193"/>
      <c r="M30" s="194"/>
      <c r="N30" s="110" t="s">
        <v>39</v>
      </c>
      <c r="O30" s="80" t="s">
        <v>40</v>
      </c>
      <c r="P30" s="80" t="s">
        <v>41</v>
      </c>
      <c r="Q30" s="80" t="s">
        <v>42</v>
      </c>
      <c r="R30" s="80" t="s">
        <v>0</v>
      </c>
      <c r="S30" s="80" t="s">
        <v>43</v>
      </c>
      <c r="T30" s="82" t="s">
        <v>44</v>
      </c>
      <c r="U30" s="84" t="s">
        <v>45</v>
      </c>
    </row>
    <row r="31" spans="1:21" ht="22.5" customHeight="1" thickBot="1" x14ac:dyDescent="0.25">
      <c r="A31" s="51"/>
      <c r="B31" s="189"/>
      <c r="C31" s="190"/>
      <c r="D31" s="191"/>
      <c r="E31" s="166"/>
      <c r="F31" s="108"/>
      <c r="G31" s="167"/>
      <c r="H31" s="171"/>
      <c r="I31" s="172"/>
      <c r="J31" s="173"/>
      <c r="K31" s="195"/>
      <c r="L31" s="196"/>
      <c r="M31" s="197"/>
      <c r="N31" s="111"/>
      <c r="O31" s="81"/>
      <c r="P31" s="81"/>
      <c r="Q31" s="81"/>
      <c r="R31" s="81"/>
      <c r="S31" s="81"/>
      <c r="T31" s="83"/>
      <c r="U31" s="85"/>
    </row>
    <row r="32" spans="1:21" ht="22.5" customHeight="1" x14ac:dyDescent="0.2">
      <c r="A32" s="119" t="s">
        <v>106</v>
      </c>
      <c r="B32" s="174"/>
      <c r="C32" s="175"/>
      <c r="D32" s="176"/>
      <c r="E32" s="126"/>
      <c r="F32" s="126"/>
      <c r="G32" s="127"/>
      <c r="H32" s="53" t="s">
        <v>51</v>
      </c>
      <c r="I32" s="28" t="str">
        <f>IF(H33="","",IF(H33=J33,"△",IF(H33&gt;=J33,"○","×")))</f>
        <v/>
      </c>
      <c r="J32" s="29"/>
      <c r="K32" s="30"/>
      <c r="L32" s="28" t="str">
        <f>IF(K33="","",IF(K33=M33,"△",IF(K33&gt;=M33,"○","×")))</f>
        <v/>
      </c>
      <c r="M32" s="30"/>
      <c r="N32" s="130" t="str">
        <f>IF(AND(I32="",L32=""),"",COUNTIF(E32:M32,"○"))</f>
        <v/>
      </c>
      <c r="O32" s="131" t="str">
        <f>IF(AND(I32="",L32=""),"",COUNTIF(E32:M32,"△"))</f>
        <v/>
      </c>
      <c r="P32" s="132" t="str">
        <f>IF(AND(I32="",L32=""),"",COUNTIF(E32:M32,"×"))</f>
        <v/>
      </c>
      <c r="Q32" s="112" t="str">
        <f>IF(N32="","",(N32*3)+(O32*1))</f>
        <v/>
      </c>
      <c r="R32" s="114" t="str">
        <f>IF(N32="","",SUM(H33,K33))</f>
        <v/>
      </c>
      <c r="S32" s="114" t="str">
        <f>IF(N32="","",SUM(J33,M33))</f>
        <v/>
      </c>
      <c r="T32" s="112" t="str">
        <f>IF(N32="","",R32-S32)</f>
        <v/>
      </c>
      <c r="U32" s="116" t="str">
        <f>IF(V32="","",RANK(V32,$V32:$V37,0))</f>
        <v/>
      </c>
    </row>
    <row r="33" spans="1:21" ht="22.5" customHeight="1" x14ac:dyDescent="0.2">
      <c r="A33" s="119"/>
      <c r="B33" s="177"/>
      <c r="C33" s="178"/>
      <c r="D33" s="179"/>
      <c r="E33" s="128"/>
      <c r="F33" s="128"/>
      <c r="G33" s="129"/>
      <c r="H33" s="35" t="str">
        <f>IF(G35="","",G35)</f>
        <v/>
      </c>
      <c r="I33" s="36" t="s">
        <v>46</v>
      </c>
      <c r="J33" s="37" t="str">
        <f>IF(E35="","",E35)</f>
        <v/>
      </c>
      <c r="K33" s="35" t="str">
        <f>IF(G37="","",G37)</f>
        <v/>
      </c>
      <c r="L33" s="36" t="s">
        <v>48</v>
      </c>
      <c r="M33" s="36" t="str">
        <f>IF(E37="","",E37)</f>
        <v/>
      </c>
      <c r="N33" s="130"/>
      <c r="O33" s="132"/>
      <c r="P33" s="115"/>
      <c r="Q33" s="113"/>
      <c r="R33" s="112"/>
      <c r="S33" s="112"/>
      <c r="T33" s="115"/>
      <c r="U33" s="117"/>
    </row>
    <row r="34" spans="1:21" ht="22.5" customHeight="1" x14ac:dyDescent="0.2">
      <c r="A34" s="119" t="s">
        <v>107</v>
      </c>
      <c r="B34" s="180"/>
      <c r="C34" s="181"/>
      <c r="D34" s="182"/>
      <c r="E34" s="39"/>
      <c r="F34" s="28" t="str">
        <f>IF(E35="","",IF(E35=G35,"△",IF(E35&gt;=G35,"○","×")))</f>
        <v/>
      </c>
      <c r="G34" s="40"/>
      <c r="H34" s="126"/>
      <c r="I34" s="126"/>
      <c r="J34" s="127"/>
      <c r="K34" s="30"/>
      <c r="L34" s="28" t="str">
        <f>IF(K35="","",IF(K35=M35,"△",IF(K35&gt;=M35,"○","×")))</f>
        <v/>
      </c>
      <c r="M34" s="30"/>
      <c r="N34" s="142" t="str">
        <f>IF(AND(F34="",L34=""),"",COUNTIF(E34:M34,"○"))</f>
        <v/>
      </c>
      <c r="O34" s="131" t="str">
        <f>IF(AND(F34="",L34=""),"",COUNTIF(E34:M34,"△"))</f>
        <v/>
      </c>
      <c r="P34" s="115" t="str">
        <f>IF(AND(F34="",L34=""),"",COUNTIF(E34:M34,"×"))</f>
        <v/>
      </c>
      <c r="Q34" s="113" t="str">
        <f>IF(N34="","",(N34*3)+(O34*1))</f>
        <v/>
      </c>
      <c r="R34" s="148" t="str">
        <f>IF(N34="","",SUM(E35,K35))</f>
        <v/>
      </c>
      <c r="S34" s="148" t="str">
        <f>IF(N34="","",SUM(G35,M35))</f>
        <v/>
      </c>
      <c r="T34" s="113" t="str">
        <f>IF(N34="","",R34-S34)</f>
        <v/>
      </c>
      <c r="U34" s="150" t="str">
        <f>IF(V34="","",RANK(V34,$V32:$V37,0))</f>
        <v/>
      </c>
    </row>
    <row r="35" spans="1:21" ht="22.5" customHeight="1" x14ac:dyDescent="0.2">
      <c r="A35" s="119"/>
      <c r="B35" s="177"/>
      <c r="C35" s="178"/>
      <c r="D35" s="179"/>
      <c r="E35" s="41"/>
      <c r="F35" s="42" t="s">
        <v>46</v>
      </c>
      <c r="G35" s="43"/>
      <c r="H35" s="128"/>
      <c r="I35" s="128"/>
      <c r="J35" s="129"/>
      <c r="K35" s="35" t="str">
        <f>IF(J37="","",J37)</f>
        <v/>
      </c>
      <c r="L35" s="36" t="s">
        <v>46</v>
      </c>
      <c r="M35" s="36" t="str">
        <f>IF(H37="","",H37)</f>
        <v/>
      </c>
      <c r="N35" s="156"/>
      <c r="O35" s="132"/>
      <c r="P35" s="115"/>
      <c r="Q35" s="113"/>
      <c r="R35" s="112"/>
      <c r="S35" s="112"/>
      <c r="T35" s="113"/>
      <c r="U35" s="150"/>
    </row>
    <row r="36" spans="1:21" ht="22.5" customHeight="1" x14ac:dyDescent="0.2">
      <c r="A36" s="119" t="s">
        <v>108</v>
      </c>
      <c r="B36" s="198"/>
      <c r="C36" s="199"/>
      <c r="D36" s="200"/>
      <c r="E36" s="39"/>
      <c r="F36" s="45" t="str">
        <f>IF(E37="","",IF(E37=G37,"△",IF(E37&gt;=G37,"○","×")))</f>
        <v/>
      </c>
      <c r="G36" s="46"/>
      <c r="H36" s="47"/>
      <c r="I36" s="45" t="str">
        <f>IF(H37="","",IF(H37=J37,"△",IF(H37&gt;=J37,"○","×")))</f>
        <v/>
      </c>
      <c r="J36" s="46"/>
      <c r="K36" s="140"/>
      <c r="L36" s="140"/>
      <c r="M36" s="140"/>
      <c r="N36" s="142" t="str">
        <f>IF(AND(F36="",I36=""),"",COUNTIF(E36:M36,"○"))</f>
        <v/>
      </c>
      <c r="O36" s="144" t="str">
        <f>IF(AND(F36="",I36=""),"",COUNTIF(E36:M36,"△"))</f>
        <v/>
      </c>
      <c r="P36" s="115" t="str">
        <f>IF(AND(F36="",I36=""),"",COUNTIF(E36:M36,"×"))</f>
        <v/>
      </c>
      <c r="Q36" s="113" t="str">
        <f>IF(N36="","",(N36*3)+(O36*1))</f>
        <v/>
      </c>
      <c r="R36" s="148" t="str">
        <f>IF(N36="","",SUM(E37,H37))</f>
        <v/>
      </c>
      <c r="S36" s="148" t="str">
        <f>IF(N36="","",SUM(G37,J37))</f>
        <v/>
      </c>
      <c r="T36" s="113" t="str">
        <f>IF(N36="","",R36-S36)</f>
        <v/>
      </c>
      <c r="U36" s="150" t="str">
        <f>IF(V36="","",RANK(V36,$V32:$V37,0))</f>
        <v/>
      </c>
    </row>
    <row r="37" spans="1:21" ht="22.5" customHeight="1" thickBot="1" x14ac:dyDescent="0.25">
      <c r="A37" s="119"/>
      <c r="B37" s="197"/>
      <c r="C37" s="201"/>
      <c r="D37" s="195"/>
      <c r="E37" s="48"/>
      <c r="F37" s="49" t="s">
        <v>48</v>
      </c>
      <c r="G37" s="50"/>
      <c r="H37" s="48"/>
      <c r="I37" s="49" t="s">
        <v>46</v>
      </c>
      <c r="J37" s="50"/>
      <c r="K37" s="141"/>
      <c r="L37" s="141"/>
      <c r="M37" s="141"/>
      <c r="N37" s="143"/>
      <c r="O37" s="145"/>
      <c r="P37" s="146"/>
      <c r="Q37" s="147"/>
      <c r="R37" s="149"/>
      <c r="S37" s="149"/>
      <c r="T37" s="146"/>
      <c r="U37" s="157"/>
    </row>
    <row r="38" spans="1:21" ht="15" thickBot="1" x14ac:dyDescent="0.25">
      <c r="A38" s="11"/>
      <c r="B38" s="54"/>
      <c r="C38" s="54"/>
      <c r="D38" s="54"/>
      <c r="E38" s="54"/>
      <c r="F38" s="54"/>
      <c r="G38" s="54"/>
      <c r="H38" s="54"/>
      <c r="I38" s="54"/>
      <c r="J38" s="54"/>
      <c r="K38" s="54"/>
      <c r="L38" s="54"/>
      <c r="M38" s="54"/>
      <c r="N38" s="54"/>
      <c r="O38" s="54"/>
      <c r="P38" s="54"/>
      <c r="Q38" s="54"/>
      <c r="R38" s="54"/>
      <c r="S38" s="52"/>
      <c r="T38" s="11"/>
      <c r="U38" s="11"/>
    </row>
    <row r="39" spans="1:21" ht="24" customHeight="1" thickBot="1" x14ac:dyDescent="0.25">
      <c r="A39" s="11"/>
      <c r="B39" s="55"/>
      <c r="C39" s="220" t="s">
        <v>52</v>
      </c>
      <c r="D39" s="221"/>
      <c r="E39" s="221"/>
      <c r="F39" s="222"/>
      <c r="G39" s="220" t="s">
        <v>53</v>
      </c>
      <c r="H39" s="221"/>
      <c r="I39" s="221"/>
      <c r="J39" s="221"/>
      <c r="K39" s="221"/>
      <c r="L39" s="221"/>
      <c r="M39" s="221"/>
      <c r="N39" s="221"/>
      <c r="O39" s="221"/>
      <c r="P39" s="222"/>
      <c r="Q39" s="80" t="s">
        <v>54</v>
      </c>
      <c r="R39" s="220"/>
      <c r="S39" s="223" t="s">
        <v>28</v>
      </c>
      <c r="T39" s="224"/>
      <c r="U39" s="11"/>
    </row>
    <row r="40" spans="1:21" ht="24" customHeight="1" x14ac:dyDescent="0.2">
      <c r="A40" s="56" t="s">
        <v>110</v>
      </c>
      <c r="B40" s="57" t="s">
        <v>120</v>
      </c>
      <c r="C40" s="225" t="s">
        <v>112</v>
      </c>
      <c r="D40" s="226"/>
      <c r="E40" s="226"/>
      <c r="F40" s="227"/>
      <c r="G40" s="267">
        <f>B36</f>
        <v>0</v>
      </c>
      <c r="H40" s="212"/>
      <c r="I40" s="212"/>
      <c r="J40" s="59"/>
      <c r="K40" s="60"/>
      <c r="L40" s="61" t="s">
        <v>57</v>
      </c>
      <c r="M40" s="62"/>
      <c r="N40" s="212">
        <f>B32</f>
        <v>0</v>
      </c>
      <c r="O40" s="212"/>
      <c r="P40" s="213"/>
      <c r="Q40" s="228">
        <f>B34</f>
        <v>0</v>
      </c>
      <c r="R40" s="229"/>
      <c r="S40" s="230">
        <f>B34</f>
        <v>0</v>
      </c>
      <c r="T40" s="231"/>
      <c r="U40" s="11"/>
    </row>
    <row r="41" spans="1:21" ht="24" customHeight="1" thickBot="1" x14ac:dyDescent="0.25">
      <c r="A41" s="56" t="s">
        <v>109</v>
      </c>
      <c r="B41" s="63" t="s">
        <v>121</v>
      </c>
      <c r="C41" s="202" t="s">
        <v>113</v>
      </c>
      <c r="D41" s="203"/>
      <c r="E41" s="203"/>
      <c r="F41" s="204"/>
      <c r="G41" s="268">
        <f>B22</f>
        <v>0</v>
      </c>
      <c r="H41" s="218"/>
      <c r="I41" s="218"/>
      <c r="J41" s="65"/>
      <c r="K41" s="66"/>
      <c r="L41" s="67" t="s">
        <v>60</v>
      </c>
      <c r="M41" s="67"/>
      <c r="N41" s="218">
        <f>B24</f>
        <v>0</v>
      </c>
      <c r="O41" s="218"/>
      <c r="P41" s="219"/>
      <c r="Q41" s="205">
        <f>B26</f>
        <v>0</v>
      </c>
      <c r="R41" s="206"/>
      <c r="S41" s="207">
        <f>B26</f>
        <v>0</v>
      </c>
      <c r="T41" s="208"/>
      <c r="U41" s="11"/>
    </row>
    <row r="42" spans="1:21" ht="24" customHeight="1" x14ac:dyDescent="0.2">
      <c r="A42" s="56" t="s">
        <v>111</v>
      </c>
      <c r="B42" s="68" t="s">
        <v>122</v>
      </c>
      <c r="C42" s="209" t="s">
        <v>114</v>
      </c>
      <c r="D42" s="210"/>
      <c r="E42" s="210"/>
      <c r="F42" s="211"/>
      <c r="G42" s="267">
        <f>B16</f>
        <v>0</v>
      </c>
      <c r="H42" s="212"/>
      <c r="I42" s="212"/>
      <c r="J42" s="70"/>
      <c r="K42" s="71"/>
      <c r="L42" s="56" t="s">
        <v>63</v>
      </c>
      <c r="M42" s="56"/>
      <c r="N42" s="212">
        <f>B12</f>
        <v>0</v>
      </c>
      <c r="O42" s="212"/>
      <c r="P42" s="213"/>
      <c r="Q42" s="214">
        <f>B14</f>
        <v>0</v>
      </c>
      <c r="R42" s="215"/>
      <c r="S42" s="216">
        <f>B14</f>
        <v>0</v>
      </c>
      <c r="T42" s="217"/>
      <c r="U42" s="11"/>
    </row>
    <row r="43" spans="1:21" ht="24" customHeight="1" thickBot="1" x14ac:dyDescent="0.25">
      <c r="A43" s="56"/>
      <c r="B43" s="72"/>
      <c r="C43" s="202"/>
      <c r="D43" s="203"/>
      <c r="E43" s="203"/>
      <c r="F43" s="204"/>
      <c r="G43" s="247" t="str">
        <f>IF(B35="","",B35)</f>
        <v/>
      </c>
      <c r="H43" s="248"/>
      <c r="I43" s="248"/>
      <c r="J43" s="248"/>
      <c r="K43" s="248"/>
      <c r="L43" s="67" t="s">
        <v>63</v>
      </c>
      <c r="M43" s="249" t="str">
        <f>IF(B33="","",B33)</f>
        <v/>
      </c>
      <c r="N43" s="249"/>
      <c r="O43" s="249"/>
      <c r="P43" s="250"/>
      <c r="Q43" s="205"/>
      <c r="R43" s="206"/>
      <c r="S43" s="207"/>
      <c r="T43" s="208"/>
      <c r="U43" s="11"/>
    </row>
    <row r="44" spans="1:21" ht="24" customHeight="1" x14ac:dyDescent="0.2">
      <c r="A44" s="56" t="s">
        <v>110</v>
      </c>
      <c r="B44" s="73" t="s">
        <v>123</v>
      </c>
      <c r="C44" s="251" t="s">
        <v>115</v>
      </c>
      <c r="D44" s="252"/>
      <c r="E44" s="252"/>
      <c r="F44" s="253"/>
      <c r="G44" s="267">
        <f>B34</f>
        <v>0</v>
      </c>
      <c r="H44" s="212"/>
      <c r="I44" s="212"/>
      <c r="J44" s="70"/>
      <c r="K44" s="71"/>
      <c r="L44" s="56" t="s">
        <v>63</v>
      </c>
      <c r="M44" s="56"/>
      <c r="N44" s="212">
        <f>B36</f>
        <v>0</v>
      </c>
      <c r="O44" s="212"/>
      <c r="P44" s="213"/>
      <c r="Q44" s="254">
        <f>B32</f>
        <v>0</v>
      </c>
      <c r="R44" s="255"/>
      <c r="S44" s="256">
        <f>B32</f>
        <v>0</v>
      </c>
      <c r="T44" s="257"/>
      <c r="U44" s="11"/>
    </row>
    <row r="45" spans="1:21" ht="24" customHeight="1" thickBot="1" x14ac:dyDescent="0.25">
      <c r="A45" s="56" t="s">
        <v>109</v>
      </c>
      <c r="B45" s="74" t="s">
        <v>124</v>
      </c>
      <c r="C45" s="232" t="s">
        <v>116</v>
      </c>
      <c r="D45" s="233"/>
      <c r="E45" s="233"/>
      <c r="F45" s="234"/>
      <c r="G45" s="268">
        <f>B24</f>
        <v>0</v>
      </c>
      <c r="H45" s="218"/>
      <c r="I45" s="218"/>
      <c r="J45" s="75"/>
      <c r="K45" s="76"/>
      <c r="L45" s="77" t="s">
        <v>63</v>
      </c>
      <c r="M45" s="67"/>
      <c r="N45" s="218">
        <f>B26</f>
        <v>0</v>
      </c>
      <c r="O45" s="218"/>
      <c r="P45" s="219"/>
      <c r="Q45" s="235">
        <f>B22</f>
        <v>0</v>
      </c>
      <c r="R45" s="236"/>
      <c r="S45" s="237">
        <f>B22</f>
        <v>0</v>
      </c>
      <c r="T45" s="238"/>
      <c r="U45" s="11"/>
    </row>
    <row r="46" spans="1:21" ht="24" customHeight="1" x14ac:dyDescent="0.2">
      <c r="A46" s="56" t="s">
        <v>111</v>
      </c>
      <c r="B46" s="78" t="s">
        <v>125</v>
      </c>
      <c r="C46" s="239" t="s">
        <v>117</v>
      </c>
      <c r="D46" s="240"/>
      <c r="E46" s="240"/>
      <c r="F46" s="241"/>
      <c r="G46" s="267">
        <f>B14</f>
        <v>0</v>
      </c>
      <c r="H46" s="212"/>
      <c r="I46" s="212"/>
      <c r="J46" s="59"/>
      <c r="K46" s="60"/>
      <c r="L46" s="61" t="s">
        <v>63</v>
      </c>
      <c r="M46" s="62"/>
      <c r="N46" s="212">
        <f>B16</f>
        <v>0</v>
      </c>
      <c r="O46" s="212"/>
      <c r="P46" s="213"/>
      <c r="Q46" s="229">
        <f>B12</f>
        <v>0</v>
      </c>
      <c r="R46" s="244"/>
      <c r="S46" s="245">
        <f>B12</f>
        <v>0</v>
      </c>
      <c r="T46" s="246"/>
      <c r="U46" s="11"/>
    </row>
    <row r="47" spans="1:21" ht="24" customHeight="1" thickBot="1" x14ac:dyDescent="0.25">
      <c r="A47" s="56"/>
      <c r="B47" s="72"/>
      <c r="C47" s="202"/>
      <c r="D47" s="203"/>
      <c r="E47" s="203"/>
      <c r="F47" s="204"/>
      <c r="G47" s="247" t="str">
        <f t="shared" ref="G47" si="0">IF(B37="","",B37)</f>
        <v/>
      </c>
      <c r="H47" s="248"/>
      <c r="I47" s="248"/>
      <c r="J47" s="248"/>
      <c r="K47" s="248"/>
      <c r="L47" s="67" t="s">
        <v>63</v>
      </c>
      <c r="M47" s="249" t="str">
        <f t="shared" ref="M47" si="1">IF(B35="","",B35)</f>
        <v/>
      </c>
      <c r="N47" s="249"/>
      <c r="O47" s="249"/>
      <c r="P47" s="250"/>
      <c r="Q47" s="205"/>
      <c r="R47" s="258"/>
      <c r="S47" s="207"/>
      <c r="T47" s="208"/>
      <c r="U47" s="11"/>
    </row>
    <row r="48" spans="1:21" ht="24" customHeight="1" x14ac:dyDescent="0.2">
      <c r="A48" s="56" t="s">
        <v>110</v>
      </c>
      <c r="B48" s="57" t="s">
        <v>126</v>
      </c>
      <c r="C48" s="225" t="s">
        <v>118</v>
      </c>
      <c r="D48" s="226"/>
      <c r="E48" s="226"/>
      <c r="F48" s="227"/>
      <c r="G48" s="267">
        <f>B32</f>
        <v>0</v>
      </c>
      <c r="H48" s="212"/>
      <c r="I48" s="212"/>
      <c r="J48" s="59"/>
      <c r="K48" s="60"/>
      <c r="L48" s="61" t="s">
        <v>63</v>
      </c>
      <c r="M48" s="56"/>
      <c r="N48" s="212">
        <f>B34</f>
        <v>0</v>
      </c>
      <c r="O48" s="212"/>
      <c r="P48" s="213"/>
      <c r="Q48" s="228">
        <f>B36</f>
        <v>0</v>
      </c>
      <c r="R48" s="229"/>
      <c r="S48" s="230">
        <f>B36</f>
        <v>0</v>
      </c>
      <c r="T48" s="231"/>
      <c r="U48" s="11"/>
    </row>
    <row r="49" spans="1:21" ht="24" customHeight="1" thickBot="1" x14ac:dyDescent="0.25">
      <c r="A49" s="56" t="s">
        <v>109</v>
      </c>
      <c r="B49" s="63" t="s">
        <v>127</v>
      </c>
      <c r="C49" s="202" t="s">
        <v>118</v>
      </c>
      <c r="D49" s="203"/>
      <c r="E49" s="203"/>
      <c r="F49" s="204"/>
      <c r="G49" s="268">
        <f>B26</f>
        <v>0</v>
      </c>
      <c r="H49" s="218"/>
      <c r="I49" s="218"/>
      <c r="J49" s="65"/>
      <c r="K49" s="66"/>
      <c r="L49" s="67" t="s">
        <v>63</v>
      </c>
      <c r="M49" s="67"/>
      <c r="N49" s="218">
        <f>B22</f>
        <v>0</v>
      </c>
      <c r="O49" s="218"/>
      <c r="P49" s="219"/>
      <c r="Q49" s="259">
        <f>B24</f>
        <v>0</v>
      </c>
      <c r="R49" s="260"/>
      <c r="S49" s="261">
        <f>B24</f>
        <v>0</v>
      </c>
      <c r="T49" s="262"/>
      <c r="U49" s="11"/>
    </row>
    <row r="50" spans="1:21" ht="24" customHeight="1" x14ac:dyDescent="0.2">
      <c r="A50" s="56" t="s">
        <v>111</v>
      </c>
      <c r="B50" s="68" t="s">
        <v>128</v>
      </c>
      <c r="C50" s="209" t="s">
        <v>119</v>
      </c>
      <c r="D50" s="210"/>
      <c r="E50" s="210"/>
      <c r="F50" s="211"/>
      <c r="G50" s="267">
        <f>B12</f>
        <v>0</v>
      </c>
      <c r="H50" s="212"/>
      <c r="I50" s="212"/>
      <c r="J50" s="70"/>
      <c r="K50" s="71"/>
      <c r="L50" s="56" t="s">
        <v>63</v>
      </c>
      <c r="M50" s="62"/>
      <c r="N50" s="212">
        <f>B14</f>
        <v>0</v>
      </c>
      <c r="O50" s="212"/>
      <c r="P50" s="213"/>
      <c r="Q50" s="263">
        <f>B16</f>
        <v>0</v>
      </c>
      <c r="R50" s="264"/>
      <c r="S50" s="265">
        <f>B16</f>
        <v>0</v>
      </c>
      <c r="T50" s="266"/>
      <c r="U50" s="11"/>
    </row>
    <row r="51" spans="1:21" ht="24" customHeight="1" thickBot="1" x14ac:dyDescent="0.25">
      <c r="A51" s="11"/>
      <c r="B51" s="72"/>
      <c r="C51" s="202"/>
      <c r="D51" s="203"/>
      <c r="E51" s="203"/>
      <c r="F51" s="204"/>
      <c r="G51" s="247"/>
      <c r="H51" s="248"/>
      <c r="I51" s="248"/>
      <c r="J51" s="248"/>
      <c r="K51" s="248"/>
      <c r="L51" s="67" t="s">
        <v>63</v>
      </c>
      <c r="M51" s="249" t="str">
        <f t="shared" ref="M51" si="2">IF(B38="","",B38)</f>
        <v/>
      </c>
      <c r="N51" s="249"/>
      <c r="O51" s="249"/>
      <c r="P51" s="250"/>
      <c r="Q51" s="205"/>
      <c r="R51" s="258"/>
      <c r="S51" s="207"/>
      <c r="T51" s="208"/>
      <c r="U51" s="11"/>
    </row>
    <row r="52" spans="1:21" ht="14.4" x14ac:dyDescent="0.2">
      <c r="A52" s="11"/>
      <c r="B52" s="11"/>
      <c r="C52" s="11"/>
      <c r="D52" s="11"/>
      <c r="E52" s="11"/>
      <c r="F52" s="11"/>
      <c r="G52" s="11"/>
      <c r="H52" s="11"/>
      <c r="I52" s="11"/>
      <c r="J52" s="11"/>
      <c r="K52" s="11"/>
      <c r="L52" s="11"/>
      <c r="M52" s="11"/>
      <c r="N52" s="11"/>
      <c r="O52" s="11"/>
      <c r="P52" s="11"/>
      <c r="Q52" s="11"/>
      <c r="R52" s="11"/>
      <c r="S52" s="11"/>
      <c r="T52" s="11"/>
      <c r="U52" s="11"/>
    </row>
  </sheetData>
  <mergeCells count="199">
    <mergeCell ref="C51:F51"/>
    <mergeCell ref="G51:K51"/>
    <mergeCell ref="M51:P51"/>
    <mergeCell ref="Q51:R51"/>
    <mergeCell ref="S51:T51"/>
    <mergeCell ref="G50:I50"/>
    <mergeCell ref="C49:F49"/>
    <mergeCell ref="N49:P49"/>
    <mergeCell ref="Q49:R49"/>
    <mergeCell ref="S49:T49"/>
    <mergeCell ref="G49:I49"/>
    <mergeCell ref="C50:F50"/>
    <mergeCell ref="N50:P50"/>
    <mergeCell ref="Q50:R50"/>
    <mergeCell ref="S50:T50"/>
    <mergeCell ref="C47:F47"/>
    <mergeCell ref="G47:K47"/>
    <mergeCell ref="M47:P47"/>
    <mergeCell ref="Q47:R47"/>
    <mergeCell ref="S47:T47"/>
    <mergeCell ref="C48:F48"/>
    <mergeCell ref="N48:P48"/>
    <mergeCell ref="Q48:R48"/>
    <mergeCell ref="S48:T48"/>
    <mergeCell ref="C45:F45"/>
    <mergeCell ref="N45:P45"/>
    <mergeCell ref="Q45:R45"/>
    <mergeCell ref="S45:T45"/>
    <mergeCell ref="G48:I48"/>
    <mergeCell ref="G45:I45"/>
    <mergeCell ref="C46:F46"/>
    <mergeCell ref="N46:P46"/>
    <mergeCell ref="Q46:R46"/>
    <mergeCell ref="S46:T46"/>
    <mergeCell ref="C43:F43"/>
    <mergeCell ref="G43:K43"/>
    <mergeCell ref="M43:P43"/>
    <mergeCell ref="Q43:R43"/>
    <mergeCell ref="S43:T43"/>
    <mergeCell ref="G46:I46"/>
    <mergeCell ref="C44:F44"/>
    <mergeCell ref="N44:P44"/>
    <mergeCell ref="Q44:R44"/>
    <mergeCell ref="S44:T44"/>
    <mergeCell ref="C41:F41"/>
    <mergeCell ref="Q41:R41"/>
    <mergeCell ref="S41:T41"/>
    <mergeCell ref="N41:P41"/>
    <mergeCell ref="G44:I44"/>
    <mergeCell ref="G40:I40"/>
    <mergeCell ref="G41:I41"/>
    <mergeCell ref="C42:F42"/>
    <mergeCell ref="N42:P42"/>
    <mergeCell ref="Q42:R42"/>
    <mergeCell ref="S42:T42"/>
    <mergeCell ref="S36:S37"/>
    <mergeCell ref="T36:T37"/>
    <mergeCell ref="U36:U37"/>
    <mergeCell ref="C39:F39"/>
    <mergeCell ref="G39:P39"/>
    <mergeCell ref="Q39:R39"/>
    <mergeCell ref="S39:T39"/>
    <mergeCell ref="C40:F40"/>
    <mergeCell ref="N40:P40"/>
    <mergeCell ref="Q40:R40"/>
    <mergeCell ref="S40:T40"/>
    <mergeCell ref="G42:I42"/>
    <mergeCell ref="A36:A37"/>
    <mergeCell ref="B36:D37"/>
    <mergeCell ref="K36:M37"/>
    <mergeCell ref="N36:N37"/>
    <mergeCell ref="O36:O37"/>
    <mergeCell ref="P36:P37"/>
    <mergeCell ref="P34:P35"/>
    <mergeCell ref="Q34:Q35"/>
    <mergeCell ref="R34:R35"/>
    <mergeCell ref="Q36:Q37"/>
    <mergeCell ref="R36:R37"/>
    <mergeCell ref="S34:S35"/>
    <mergeCell ref="T34:T35"/>
    <mergeCell ref="U34:U35"/>
    <mergeCell ref="Q32:Q33"/>
    <mergeCell ref="R32:R33"/>
    <mergeCell ref="S32:S33"/>
    <mergeCell ref="T32:T33"/>
    <mergeCell ref="U32:U33"/>
    <mergeCell ref="A34:A35"/>
    <mergeCell ref="B34:D35"/>
    <mergeCell ref="H34:J35"/>
    <mergeCell ref="N34:N35"/>
    <mergeCell ref="O34:O35"/>
    <mergeCell ref="A32:A33"/>
    <mergeCell ref="B32:D33"/>
    <mergeCell ref="E32:G33"/>
    <mergeCell ref="N32:N33"/>
    <mergeCell ref="O32:O33"/>
    <mergeCell ref="P32:P33"/>
    <mergeCell ref="B30:D31"/>
    <mergeCell ref="E30:G31"/>
    <mergeCell ref="H30:J31"/>
    <mergeCell ref="K30:M31"/>
    <mergeCell ref="N30:N31"/>
    <mergeCell ref="O30:O31"/>
    <mergeCell ref="S24:S25"/>
    <mergeCell ref="T24:T25"/>
    <mergeCell ref="U24:U25"/>
    <mergeCell ref="P30:P31"/>
    <mergeCell ref="Q30:Q31"/>
    <mergeCell ref="R30:R31"/>
    <mergeCell ref="S30:S31"/>
    <mergeCell ref="T30:T31"/>
    <mergeCell ref="U30:U31"/>
    <mergeCell ref="R26:R27"/>
    <mergeCell ref="S26:S27"/>
    <mergeCell ref="T26:T27"/>
    <mergeCell ref="U26:U27"/>
    <mergeCell ref="A26:A27"/>
    <mergeCell ref="B26:D27"/>
    <mergeCell ref="K26:M27"/>
    <mergeCell ref="N26:N27"/>
    <mergeCell ref="O26:O27"/>
    <mergeCell ref="P26:P27"/>
    <mergeCell ref="Q26:Q27"/>
    <mergeCell ref="T22:T23"/>
    <mergeCell ref="U22:U23"/>
    <mergeCell ref="A24:A25"/>
    <mergeCell ref="B24:D25"/>
    <mergeCell ref="H24:J25"/>
    <mergeCell ref="N24:N25"/>
    <mergeCell ref="O24:O25"/>
    <mergeCell ref="P24:P25"/>
    <mergeCell ref="Q24:Q25"/>
    <mergeCell ref="R24:R25"/>
    <mergeCell ref="A22:A23"/>
    <mergeCell ref="B22:D23"/>
    <mergeCell ref="E22:G23"/>
    <mergeCell ref="N22:N23"/>
    <mergeCell ref="O22:O23"/>
    <mergeCell ref="P22:P23"/>
    <mergeCell ref="Q22:Q23"/>
    <mergeCell ref="R22:R23"/>
    <mergeCell ref="S22:S23"/>
    <mergeCell ref="S16:S17"/>
    <mergeCell ref="T16:T17"/>
    <mergeCell ref="U16:U17"/>
    <mergeCell ref="B20:D21"/>
    <mergeCell ref="E20:G21"/>
    <mergeCell ref="H20:J21"/>
    <mergeCell ref="K20:M21"/>
    <mergeCell ref="N20:N21"/>
    <mergeCell ref="U20:U21"/>
    <mergeCell ref="O20:O21"/>
    <mergeCell ref="P20:P21"/>
    <mergeCell ref="Q20:Q21"/>
    <mergeCell ref="R20:R21"/>
    <mergeCell ref="S20:S21"/>
    <mergeCell ref="T20:T21"/>
    <mergeCell ref="A16:A17"/>
    <mergeCell ref="B16:D17"/>
    <mergeCell ref="K16:M17"/>
    <mergeCell ref="N16:N17"/>
    <mergeCell ref="O16:O17"/>
    <mergeCell ref="P16:P17"/>
    <mergeCell ref="P14:P15"/>
    <mergeCell ref="Q14:Q15"/>
    <mergeCell ref="R14:R15"/>
    <mergeCell ref="Q16:Q17"/>
    <mergeCell ref="R16:R17"/>
    <mergeCell ref="S14:S15"/>
    <mergeCell ref="T14:T15"/>
    <mergeCell ref="U14:U15"/>
    <mergeCell ref="Q12:Q13"/>
    <mergeCell ref="R12:R13"/>
    <mergeCell ref="S12:S13"/>
    <mergeCell ref="T12:T13"/>
    <mergeCell ref="U12:U13"/>
    <mergeCell ref="A14:A15"/>
    <mergeCell ref="B14:D15"/>
    <mergeCell ref="H14:J15"/>
    <mergeCell ref="N14:N15"/>
    <mergeCell ref="O14:O15"/>
    <mergeCell ref="A12:A13"/>
    <mergeCell ref="B12:D13"/>
    <mergeCell ref="E12:G13"/>
    <mergeCell ref="N12:N13"/>
    <mergeCell ref="O12:O13"/>
    <mergeCell ref="P12:P13"/>
    <mergeCell ref="P10:P11"/>
    <mergeCell ref="Q10:Q11"/>
    <mergeCell ref="R10:R11"/>
    <mergeCell ref="S10:S11"/>
    <mergeCell ref="T10:T11"/>
    <mergeCell ref="U10:U11"/>
    <mergeCell ref="B10:D11"/>
    <mergeCell ref="E10:G11"/>
    <mergeCell ref="H10:J11"/>
    <mergeCell ref="K10:M11"/>
    <mergeCell ref="N10:N11"/>
    <mergeCell ref="O10:O11"/>
  </mergeCells>
  <phoneticPr fontId="2"/>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要項</vt:lpstr>
      <vt:lpstr>予選</vt:lpstr>
      <vt:lpstr>順位決定</vt:lpstr>
      <vt:lpstr>表紙!OLE_LINK1</vt:lpstr>
      <vt:lpstr>順位決定!Print_Area</vt:lpstr>
      <vt:lpstr>表紙!Print_Area</vt:lpstr>
      <vt:lpstr>予選!Print_Area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ISUI MASAAKI</dc:creator>
  <cp:lastModifiedBy>広貴 森下</cp:lastModifiedBy>
  <cp:lastPrinted>2025-12-16T09:28:02Z</cp:lastPrinted>
  <dcterms:created xsi:type="dcterms:W3CDTF">2006-03-31T10:40:30Z</dcterms:created>
  <dcterms:modified xsi:type="dcterms:W3CDTF">2026-01-04T22:07:04Z</dcterms:modified>
</cp:coreProperties>
</file>